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D.1.1 D.0.0 Pol" sheetId="12" r:id="rId4"/>
    <sheet name="D.1.1 D.1.1.1 Pol" sheetId="13" r:id="rId5"/>
    <sheet name="D.1.1 D.1.1.4.1 Pol" sheetId="14" r:id="rId6"/>
    <sheet name="D.1.1 D.1.1.4.6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D.0.0 Pol'!$1:$7</definedName>
    <definedName name="_xlnm.Print_Titles" localSheetId="4">'D.1.1 D.1.1.1 Pol'!$1:$7</definedName>
    <definedName name="_xlnm.Print_Titles" localSheetId="5">'D.1.1 D.1.1.4.1 Pol'!$1:$7</definedName>
    <definedName name="_xlnm.Print_Titles" localSheetId="6">'D.1.1 D.1.1.4.6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D.0.0 Pol'!$A$1:$X$40</definedName>
    <definedName name="_xlnm.Print_Area" localSheetId="4">'D.1.1 D.1.1.1 Pol'!$A$1:$X$480</definedName>
    <definedName name="_xlnm.Print_Area" localSheetId="5">'D.1.1 D.1.1.4.1 Pol'!$A$1:$X$130</definedName>
    <definedName name="_xlnm.Print_Area" localSheetId="6">'D.1.1 D.1.1.4.6 Pol'!$A$1:$X$146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39" i="1"/>
  <c r="F39" i="1"/>
  <c r="G140" i="15"/>
  <c r="G9" i="15"/>
  <c r="I9" i="15"/>
  <c r="I8" i="15" s="1"/>
  <c r="K9" i="15"/>
  <c r="M9" i="15"/>
  <c r="O9" i="15"/>
  <c r="Q9" i="15"/>
  <c r="Q8" i="15" s="1"/>
  <c r="V9" i="15"/>
  <c r="G13" i="15"/>
  <c r="G8" i="15" s="1"/>
  <c r="I13" i="15"/>
  <c r="K13" i="15"/>
  <c r="K8" i="15" s="1"/>
  <c r="O13" i="15"/>
  <c r="O8" i="15" s="1"/>
  <c r="Q13" i="15"/>
  <c r="V13" i="15"/>
  <c r="V8" i="15" s="1"/>
  <c r="G17" i="15"/>
  <c r="M17" i="15" s="1"/>
  <c r="I17" i="15"/>
  <c r="K17" i="15"/>
  <c r="O17" i="15"/>
  <c r="Q17" i="15"/>
  <c r="V17" i="15"/>
  <c r="G21" i="15"/>
  <c r="I21" i="15"/>
  <c r="K21" i="15"/>
  <c r="M21" i="15"/>
  <c r="O21" i="15"/>
  <c r="Q21" i="15"/>
  <c r="V21" i="15"/>
  <c r="G25" i="15"/>
  <c r="M25" i="15" s="1"/>
  <c r="I25" i="15"/>
  <c r="K25" i="15"/>
  <c r="O25" i="15"/>
  <c r="Q25" i="15"/>
  <c r="V25" i="15"/>
  <c r="G29" i="15"/>
  <c r="I29" i="15"/>
  <c r="K29" i="15"/>
  <c r="M29" i="15"/>
  <c r="O29" i="15"/>
  <c r="Q29" i="15"/>
  <c r="V29" i="15"/>
  <c r="G33" i="15"/>
  <c r="M33" i="15" s="1"/>
  <c r="I33" i="15"/>
  <c r="K33" i="15"/>
  <c r="O33" i="15"/>
  <c r="Q33" i="15"/>
  <c r="V33" i="15"/>
  <c r="G37" i="15"/>
  <c r="I37" i="15"/>
  <c r="K37" i="15"/>
  <c r="M37" i="15"/>
  <c r="O37" i="15"/>
  <c r="Q37" i="15"/>
  <c r="V37" i="15"/>
  <c r="G42" i="15"/>
  <c r="I42" i="15"/>
  <c r="I41" i="15" s="1"/>
  <c r="K42" i="15"/>
  <c r="M42" i="15"/>
  <c r="O42" i="15"/>
  <c r="Q42" i="15"/>
  <c r="Q41" i="15" s="1"/>
  <c r="V42" i="15"/>
  <c r="G46" i="15"/>
  <c r="M46" i="15" s="1"/>
  <c r="I46" i="15"/>
  <c r="K46" i="15"/>
  <c r="K41" i="15" s="1"/>
  <c r="O46" i="15"/>
  <c r="O41" i="15" s="1"/>
  <c r="Q46" i="15"/>
  <c r="V46" i="15"/>
  <c r="V41" i="15" s="1"/>
  <c r="G50" i="15"/>
  <c r="I50" i="15"/>
  <c r="K50" i="15"/>
  <c r="M50" i="15"/>
  <c r="O50" i="15"/>
  <c r="Q50" i="15"/>
  <c r="V50" i="15"/>
  <c r="G54" i="15"/>
  <c r="M54" i="15" s="1"/>
  <c r="I54" i="15"/>
  <c r="K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K62" i="15"/>
  <c r="O62" i="15"/>
  <c r="Q62" i="15"/>
  <c r="V62" i="15"/>
  <c r="G66" i="15"/>
  <c r="I66" i="15"/>
  <c r="K66" i="15"/>
  <c r="M66" i="15"/>
  <c r="O66" i="15"/>
  <c r="Q66" i="15"/>
  <c r="V66" i="15"/>
  <c r="G70" i="15"/>
  <c r="M70" i="15" s="1"/>
  <c r="I70" i="15"/>
  <c r="K70" i="15"/>
  <c r="O70" i="15"/>
  <c r="Q70" i="15"/>
  <c r="V70" i="15"/>
  <c r="G74" i="15"/>
  <c r="I74" i="15"/>
  <c r="K74" i="15"/>
  <c r="M74" i="15"/>
  <c r="O74" i="15"/>
  <c r="Q74" i="15"/>
  <c r="V74" i="15"/>
  <c r="G78" i="15"/>
  <c r="M78" i="15" s="1"/>
  <c r="I78" i="15"/>
  <c r="K78" i="15"/>
  <c r="O78" i="15"/>
  <c r="Q78" i="15"/>
  <c r="V78" i="15"/>
  <c r="G82" i="15"/>
  <c r="I82" i="15"/>
  <c r="K82" i="15"/>
  <c r="M82" i="15"/>
  <c r="O82" i="15"/>
  <c r="Q82" i="15"/>
  <c r="V82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4" i="15"/>
  <c r="M94" i="15" s="1"/>
  <c r="I94" i="15"/>
  <c r="K94" i="15"/>
  <c r="O94" i="15"/>
  <c r="Q94" i="15"/>
  <c r="V94" i="15"/>
  <c r="G98" i="15"/>
  <c r="I98" i="15"/>
  <c r="K98" i="15"/>
  <c r="M98" i="15"/>
  <c r="O98" i="15"/>
  <c r="Q98" i="15"/>
  <c r="V98" i="15"/>
  <c r="G102" i="15"/>
  <c r="M102" i="15" s="1"/>
  <c r="I102" i="15"/>
  <c r="K102" i="15"/>
  <c r="O102" i="15"/>
  <c r="Q102" i="15"/>
  <c r="V102" i="15"/>
  <c r="G106" i="15"/>
  <c r="I106" i="15"/>
  <c r="K106" i="15"/>
  <c r="M106" i="15"/>
  <c r="O106" i="15"/>
  <c r="Q106" i="15"/>
  <c r="V106" i="15"/>
  <c r="G110" i="15"/>
  <c r="M110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21" i="15"/>
  <c r="G120" i="15" s="1"/>
  <c r="I121" i="15"/>
  <c r="K121" i="15"/>
  <c r="K120" i="15" s="1"/>
  <c r="O121" i="15"/>
  <c r="O120" i="15" s="1"/>
  <c r="Q121" i="15"/>
  <c r="V121" i="15"/>
  <c r="V120" i="15" s="1"/>
  <c r="G124" i="15"/>
  <c r="I124" i="15"/>
  <c r="I120" i="15" s="1"/>
  <c r="K124" i="15"/>
  <c r="M124" i="15"/>
  <c r="O124" i="15"/>
  <c r="Q124" i="15"/>
  <c r="Q120" i="15" s="1"/>
  <c r="V124" i="15"/>
  <c r="G127" i="15"/>
  <c r="M127" i="15" s="1"/>
  <c r="I127" i="15"/>
  <c r="K127" i="15"/>
  <c r="O127" i="15"/>
  <c r="Q127" i="15"/>
  <c r="V127" i="15"/>
  <c r="G130" i="15"/>
  <c r="I130" i="15"/>
  <c r="K130" i="15"/>
  <c r="M130" i="15"/>
  <c r="O130" i="15"/>
  <c r="Q130" i="15"/>
  <c r="V130" i="15"/>
  <c r="G133" i="15"/>
  <c r="M133" i="15" s="1"/>
  <c r="I133" i="15"/>
  <c r="K133" i="15"/>
  <c r="O133" i="15"/>
  <c r="Q133" i="15"/>
  <c r="V133" i="15"/>
  <c r="G136" i="15"/>
  <c r="I136" i="15"/>
  <c r="K136" i="15"/>
  <c r="M136" i="15"/>
  <c r="O136" i="15"/>
  <c r="Q136" i="15"/>
  <c r="V136" i="15"/>
  <c r="AE140" i="15"/>
  <c r="AF140" i="15"/>
  <c r="G124" i="14"/>
  <c r="G9" i="14"/>
  <c r="I9" i="14"/>
  <c r="I8" i="14" s="1"/>
  <c r="K9" i="14"/>
  <c r="M9" i="14"/>
  <c r="O9" i="14"/>
  <c r="Q9" i="14"/>
  <c r="Q8" i="14" s="1"/>
  <c r="V9" i="14"/>
  <c r="G12" i="14"/>
  <c r="M12" i="14" s="1"/>
  <c r="I12" i="14"/>
  <c r="K12" i="14"/>
  <c r="K8" i="14" s="1"/>
  <c r="O12" i="14"/>
  <c r="O8" i="14" s="1"/>
  <c r="Q12" i="14"/>
  <c r="V12" i="14"/>
  <c r="V8" i="14" s="1"/>
  <c r="G15" i="14"/>
  <c r="I15" i="14"/>
  <c r="K15" i="14"/>
  <c r="M15" i="14"/>
  <c r="O15" i="14"/>
  <c r="Q15" i="14"/>
  <c r="V15" i="14"/>
  <c r="G18" i="14"/>
  <c r="M18" i="14" s="1"/>
  <c r="I18" i="14"/>
  <c r="K18" i="14"/>
  <c r="O18" i="14"/>
  <c r="Q18" i="14"/>
  <c r="V18" i="14"/>
  <c r="G20" i="14"/>
  <c r="I20" i="14"/>
  <c r="K20" i="14"/>
  <c r="M20" i="14"/>
  <c r="O20" i="14"/>
  <c r="Q20" i="14"/>
  <c r="V20" i="14"/>
  <c r="G23" i="14"/>
  <c r="M23" i="14" s="1"/>
  <c r="I23" i="14"/>
  <c r="K23" i="14"/>
  <c r="O23" i="14"/>
  <c r="Q23" i="14"/>
  <c r="V23" i="14"/>
  <c r="G26" i="14"/>
  <c r="I26" i="14"/>
  <c r="K26" i="14"/>
  <c r="M26" i="14"/>
  <c r="O26" i="14"/>
  <c r="Q26" i="14"/>
  <c r="V26" i="14"/>
  <c r="G29" i="14"/>
  <c r="M29" i="14" s="1"/>
  <c r="I29" i="14"/>
  <c r="K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40" i="14"/>
  <c r="I40" i="14"/>
  <c r="K40" i="14"/>
  <c r="M40" i="14"/>
  <c r="O40" i="14"/>
  <c r="Q40" i="14"/>
  <c r="V40" i="14"/>
  <c r="G43" i="14"/>
  <c r="M43" i="14" s="1"/>
  <c r="I43" i="14"/>
  <c r="K43" i="14"/>
  <c r="O43" i="14"/>
  <c r="Q43" i="14"/>
  <c r="V43" i="14"/>
  <c r="G47" i="14"/>
  <c r="G46" i="14" s="1"/>
  <c r="I47" i="14"/>
  <c r="K47" i="14"/>
  <c r="K46" i="14" s="1"/>
  <c r="O47" i="14"/>
  <c r="O46" i="14" s="1"/>
  <c r="Q47" i="14"/>
  <c r="V47" i="14"/>
  <c r="V46" i="14" s="1"/>
  <c r="G49" i="14"/>
  <c r="I49" i="14"/>
  <c r="I46" i="14" s="1"/>
  <c r="K49" i="14"/>
  <c r="M49" i="14"/>
  <c r="O49" i="14"/>
  <c r="Q49" i="14"/>
  <c r="Q46" i="14" s="1"/>
  <c r="V49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1" i="14"/>
  <c r="I61" i="14"/>
  <c r="I60" i="14" s="1"/>
  <c r="K61" i="14"/>
  <c r="M61" i="14"/>
  <c r="O61" i="14"/>
  <c r="Q61" i="14"/>
  <c r="Q60" i="14" s="1"/>
  <c r="V61" i="14"/>
  <c r="G63" i="14"/>
  <c r="M63" i="14" s="1"/>
  <c r="I63" i="14"/>
  <c r="K63" i="14"/>
  <c r="K60" i="14" s="1"/>
  <c r="O63" i="14"/>
  <c r="O60" i="14" s="1"/>
  <c r="Q63" i="14"/>
  <c r="V63" i="14"/>
  <c r="V60" i="14" s="1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4" i="14"/>
  <c r="M104" i="14" s="1"/>
  <c r="I104" i="14"/>
  <c r="K104" i="14"/>
  <c r="O104" i="14"/>
  <c r="Q104" i="14"/>
  <c r="V104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3" i="14"/>
  <c r="M113" i="14" s="1"/>
  <c r="I113" i="14"/>
  <c r="K113" i="14"/>
  <c r="O113" i="14"/>
  <c r="Q113" i="14"/>
  <c r="V113" i="14"/>
  <c r="G115" i="14"/>
  <c r="I115" i="14"/>
  <c r="K115" i="14"/>
  <c r="M115" i="14"/>
  <c r="O115" i="14"/>
  <c r="Q115" i="14"/>
  <c r="V115" i="14"/>
  <c r="G118" i="14"/>
  <c r="M118" i="14" s="1"/>
  <c r="I118" i="14"/>
  <c r="K118" i="14"/>
  <c r="O118" i="14"/>
  <c r="Q118" i="14"/>
  <c r="V118" i="14"/>
  <c r="AE124" i="14"/>
  <c r="AF124" i="14"/>
  <c r="G474" i="13"/>
  <c r="BA440" i="13"/>
  <c r="BA394" i="13"/>
  <c r="BA393" i="13"/>
  <c r="BA368" i="13"/>
  <c r="BA276" i="13"/>
  <c r="BA269" i="13"/>
  <c r="BA202" i="13"/>
  <c r="BA179" i="13"/>
  <c r="BA173" i="13"/>
  <c r="BA167" i="13"/>
  <c r="BA108" i="13"/>
  <c r="BA70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28" i="13"/>
  <c r="I28" i="13"/>
  <c r="I27" i="13" s="1"/>
  <c r="K28" i="13"/>
  <c r="M28" i="13"/>
  <c r="O28" i="13"/>
  <c r="Q28" i="13"/>
  <c r="Q27" i="13" s="1"/>
  <c r="V28" i="13"/>
  <c r="G33" i="13"/>
  <c r="G27" i="13" s="1"/>
  <c r="I33" i="13"/>
  <c r="K33" i="13"/>
  <c r="K27" i="13" s="1"/>
  <c r="O33" i="13"/>
  <c r="O27" i="13" s="1"/>
  <c r="Q33" i="13"/>
  <c r="V33" i="13"/>
  <c r="V27" i="13" s="1"/>
  <c r="G38" i="13"/>
  <c r="I38" i="13"/>
  <c r="K38" i="13"/>
  <c r="M38" i="13"/>
  <c r="O38" i="13"/>
  <c r="Q38" i="13"/>
  <c r="V38" i="13"/>
  <c r="G43" i="13"/>
  <c r="M43" i="13" s="1"/>
  <c r="I43" i="13"/>
  <c r="K43" i="13"/>
  <c r="O43" i="13"/>
  <c r="Q43" i="13"/>
  <c r="V43" i="13"/>
  <c r="G49" i="13"/>
  <c r="I49" i="13"/>
  <c r="K49" i="13"/>
  <c r="M49" i="13"/>
  <c r="O49" i="13"/>
  <c r="Q49" i="13"/>
  <c r="V49" i="13"/>
  <c r="G54" i="13"/>
  <c r="M54" i="13" s="1"/>
  <c r="I54" i="13"/>
  <c r="K54" i="13"/>
  <c r="O54" i="13"/>
  <c r="Q54" i="13"/>
  <c r="V54" i="13"/>
  <c r="G59" i="13"/>
  <c r="I59" i="13"/>
  <c r="K59" i="13"/>
  <c r="M59" i="13"/>
  <c r="O59" i="13"/>
  <c r="Q59" i="13"/>
  <c r="V59" i="13"/>
  <c r="G64" i="13"/>
  <c r="M64" i="13" s="1"/>
  <c r="I64" i="13"/>
  <c r="K64" i="13"/>
  <c r="O64" i="13"/>
  <c r="Q64" i="13"/>
  <c r="V64" i="13"/>
  <c r="G69" i="13"/>
  <c r="I69" i="13"/>
  <c r="K69" i="13"/>
  <c r="M69" i="13"/>
  <c r="O69" i="13"/>
  <c r="Q69" i="13"/>
  <c r="V69" i="13"/>
  <c r="G74" i="13"/>
  <c r="M74" i="13" s="1"/>
  <c r="I74" i="13"/>
  <c r="K74" i="13"/>
  <c r="O74" i="13"/>
  <c r="Q74" i="13"/>
  <c r="V74" i="13"/>
  <c r="G80" i="13"/>
  <c r="G79" i="13" s="1"/>
  <c r="I80" i="13"/>
  <c r="K80" i="13"/>
  <c r="K79" i="13" s="1"/>
  <c r="O80" i="13"/>
  <c r="O79" i="13" s="1"/>
  <c r="Q80" i="13"/>
  <c r="V80" i="13"/>
  <c r="V79" i="13" s="1"/>
  <c r="G86" i="13"/>
  <c r="I86" i="13"/>
  <c r="I79" i="13" s="1"/>
  <c r="K86" i="13"/>
  <c r="M86" i="13"/>
  <c r="O86" i="13"/>
  <c r="Q86" i="13"/>
  <c r="Q79" i="13" s="1"/>
  <c r="V86" i="13"/>
  <c r="G90" i="13"/>
  <c r="M90" i="13" s="1"/>
  <c r="I90" i="13"/>
  <c r="K90" i="13"/>
  <c r="O90" i="13"/>
  <c r="Q90" i="13"/>
  <c r="V90" i="13"/>
  <c r="G94" i="13"/>
  <c r="I94" i="13"/>
  <c r="K94" i="13"/>
  <c r="M94" i="13"/>
  <c r="O94" i="13"/>
  <c r="Q94" i="13"/>
  <c r="V94" i="13"/>
  <c r="G98" i="13"/>
  <c r="M98" i="13" s="1"/>
  <c r="I98" i="13"/>
  <c r="K98" i="13"/>
  <c r="O98" i="13"/>
  <c r="Q98" i="13"/>
  <c r="V98" i="13"/>
  <c r="G102" i="13"/>
  <c r="I102" i="13"/>
  <c r="K102" i="13"/>
  <c r="M102" i="13"/>
  <c r="O102" i="13"/>
  <c r="Q102" i="13"/>
  <c r="V102" i="13"/>
  <c r="G107" i="13"/>
  <c r="I107" i="13"/>
  <c r="I106" i="13" s="1"/>
  <c r="K107" i="13"/>
  <c r="M107" i="13"/>
  <c r="O107" i="13"/>
  <c r="Q107" i="13"/>
  <c r="Q106" i="13" s="1"/>
  <c r="V107" i="13"/>
  <c r="G112" i="13"/>
  <c r="G106" i="13" s="1"/>
  <c r="I112" i="13"/>
  <c r="K112" i="13"/>
  <c r="K106" i="13" s="1"/>
  <c r="O112" i="13"/>
  <c r="O106" i="13" s="1"/>
  <c r="Q112" i="13"/>
  <c r="V112" i="13"/>
  <c r="V106" i="13" s="1"/>
  <c r="G117" i="13"/>
  <c r="I117" i="13"/>
  <c r="K117" i="13"/>
  <c r="M117" i="13"/>
  <c r="O117" i="13"/>
  <c r="Q117" i="13"/>
  <c r="V117" i="13"/>
  <c r="G121" i="13"/>
  <c r="M121" i="13" s="1"/>
  <c r="I121" i="13"/>
  <c r="K121" i="13"/>
  <c r="O121" i="13"/>
  <c r="Q121" i="13"/>
  <c r="V121" i="13"/>
  <c r="G129" i="13"/>
  <c r="I129" i="13"/>
  <c r="K129" i="13"/>
  <c r="M129" i="13"/>
  <c r="O129" i="13"/>
  <c r="Q129" i="13"/>
  <c r="V129" i="13"/>
  <c r="G133" i="13"/>
  <c r="M133" i="13" s="1"/>
  <c r="I133" i="13"/>
  <c r="K133" i="13"/>
  <c r="O133" i="13"/>
  <c r="Q133" i="13"/>
  <c r="V133" i="13"/>
  <c r="G137" i="13"/>
  <c r="I137" i="13"/>
  <c r="K137" i="13"/>
  <c r="M137" i="13"/>
  <c r="O137" i="13"/>
  <c r="Q137" i="13"/>
  <c r="V137" i="13"/>
  <c r="G145" i="13"/>
  <c r="K145" i="13"/>
  <c r="O145" i="13"/>
  <c r="V145" i="13"/>
  <c r="G146" i="13"/>
  <c r="I146" i="13"/>
  <c r="I145" i="13" s="1"/>
  <c r="K146" i="13"/>
  <c r="M146" i="13"/>
  <c r="M145" i="13" s="1"/>
  <c r="O146" i="13"/>
  <c r="Q146" i="13"/>
  <c r="Q145" i="13" s="1"/>
  <c r="V146" i="13"/>
  <c r="G151" i="13"/>
  <c r="K151" i="13"/>
  <c r="O151" i="13"/>
  <c r="V151" i="13"/>
  <c r="G152" i="13"/>
  <c r="I152" i="13"/>
  <c r="I151" i="13" s="1"/>
  <c r="K152" i="13"/>
  <c r="M152" i="13"/>
  <c r="M151" i="13" s="1"/>
  <c r="O152" i="13"/>
  <c r="Q152" i="13"/>
  <c r="Q151" i="13" s="1"/>
  <c r="V152" i="13"/>
  <c r="G161" i="13"/>
  <c r="I161" i="13"/>
  <c r="I160" i="13" s="1"/>
  <c r="K161" i="13"/>
  <c r="M161" i="13"/>
  <c r="O161" i="13"/>
  <c r="Q161" i="13"/>
  <c r="Q160" i="13" s="1"/>
  <c r="V161" i="13"/>
  <c r="G166" i="13"/>
  <c r="G160" i="13" s="1"/>
  <c r="I166" i="13"/>
  <c r="K166" i="13"/>
  <c r="K160" i="13" s="1"/>
  <c r="O166" i="13"/>
  <c r="O160" i="13" s="1"/>
  <c r="Q166" i="13"/>
  <c r="V166" i="13"/>
  <c r="V160" i="13" s="1"/>
  <c r="G172" i="13"/>
  <c r="I172" i="13"/>
  <c r="K172" i="13"/>
  <c r="M172" i="13"/>
  <c r="O172" i="13"/>
  <c r="Q172" i="13"/>
  <c r="V172" i="13"/>
  <c r="G178" i="13"/>
  <c r="M178" i="13" s="1"/>
  <c r="I178" i="13"/>
  <c r="K178" i="13"/>
  <c r="O178" i="13"/>
  <c r="Q178" i="13"/>
  <c r="V178" i="13"/>
  <c r="G184" i="13"/>
  <c r="I184" i="13"/>
  <c r="K184" i="13"/>
  <c r="M184" i="13"/>
  <c r="O184" i="13"/>
  <c r="Q184" i="13"/>
  <c r="V184" i="13"/>
  <c r="G187" i="13"/>
  <c r="M187" i="13" s="1"/>
  <c r="I187" i="13"/>
  <c r="K187" i="13"/>
  <c r="O187" i="13"/>
  <c r="Q187" i="13"/>
  <c r="V187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1" i="13"/>
  <c r="G200" i="13" s="1"/>
  <c r="I201" i="13"/>
  <c r="K201" i="13"/>
  <c r="K200" i="13" s="1"/>
  <c r="O201" i="13"/>
  <c r="O200" i="13" s="1"/>
  <c r="Q201" i="13"/>
  <c r="V201" i="13"/>
  <c r="V200" i="13" s="1"/>
  <c r="G206" i="13"/>
  <c r="I206" i="13"/>
  <c r="I200" i="13" s="1"/>
  <c r="K206" i="13"/>
  <c r="M206" i="13"/>
  <c r="O206" i="13"/>
  <c r="Q206" i="13"/>
  <c r="Q200" i="13" s="1"/>
  <c r="V206" i="13"/>
  <c r="G211" i="13"/>
  <c r="M211" i="13" s="1"/>
  <c r="I211" i="13"/>
  <c r="K211" i="13"/>
  <c r="O211" i="13"/>
  <c r="Q211" i="13"/>
  <c r="V211" i="13"/>
  <c r="G215" i="13"/>
  <c r="I215" i="13"/>
  <c r="K215" i="13"/>
  <c r="M215" i="13"/>
  <c r="O215" i="13"/>
  <c r="Q215" i="13"/>
  <c r="V215" i="13"/>
  <c r="G219" i="13"/>
  <c r="M219" i="13" s="1"/>
  <c r="I219" i="13"/>
  <c r="K219" i="13"/>
  <c r="O219" i="13"/>
  <c r="Q219" i="13"/>
  <c r="V219" i="13"/>
  <c r="G223" i="13"/>
  <c r="I223" i="13"/>
  <c r="K223" i="13"/>
  <c r="M223" i="13"/>
  <c r="O223" i="13"/>
  <c r="Q223" i="13"/>
  <c r="V223" i="13"/>
  <c r="G227" i="13"/>
  <c r="M227" i="13" s="1"/>
  <c r="I227" i="13"/>
  <c r="K227" i="13"/>
  <c r="O227" i="13"/>
  <c r="Q227" i="13"/>
  <c r="V227" i="13"/>
  <c r="G233" i="13"/>
  <c r="I233" i="13"/>
  <c r="K233" i="13"/>
  <c r="M233" i="13"/>
  <c r="O233" i="13"/>
  <c r="Q233" i="13"/>
  <c r="V233" i="13"/>
  <c r="G239" i="13"/>
  <c r="M239" i="13" s="1"/>
  <c r="I239" i="13"/>
  <c r="K239" i="13"/>
  <c r="O239" i="13"/>
  <c r="Q239" i="13"/>
  <c r="V239" i="13"/>
  <c r="G246" i="13"/>
  <c r="I246" i="13"/>
  <c r="K246" i="13"/>
  <c r="M246" i="13"/>
  <c r="O246" i="13"/>
  <c r="Q246" i="13"/>
  <c r="V246" i="13"/>
  <c r="G250" i="13"/>
  <c r="M250" i="13" s="1"/>
  <c r="I250" i="13"/>
  <c r="K250" i="13"/>
  <c r="O250" i="13"/>
  <c r="Q250" i="13"/>
  <c r="V250" i="13"/>
  <c r="G254" i="13"/>
  <c r="I254" i="13"/>
  <c r="K254" i="13"/>
  <c r="M254" i="13"/>
  <c r="O254" i="13"/>
  <c r="Q254" i="13"/>
  <c r="V254" i="13"/>
  <c r="G258" i="13"/>
  <c r="M258" i="13" s="1"/>
  <c r="I258" i="13"/>
  <c r="K258" i="13"/>
  <c r="O258" i="13"/>
  <c r="Q258" i="13"/>
  <c r="V258" i="13"/>
  <c r="I260" i="13"/>
  <c r="Q260" i="13"/>
  <c r="G261" i="13"/>
  <c r="G260" i="13" s="1"/>
  <c r="I261" i="13"/>
  <c r="K261" i="13"/>
  <c r="K260" i="13" s="1"/>
  <c r="O261" i="13"/>
  <c r="O260" i="13" s="1"/>
  <c r="Q261" i="13"/>
  <c r="V261" i="13"/>
  <c r="V260" i="13" s="1"/>
  <c r="G268" i="13"/>
  <c r="G267" i="13" s="1"/>
  <c r="I268" i="13"/>
  <c r="K268" i="13"/>
  <c r="K267" i="13" s="1"/>
  <c r="O268" i="13"/>
  <c r="O267" i="13" s="1"/>
  <c r="Q268" i="13"/>
  <c r="V268" i="13"/>
  <c r="V267" i="13" s="1"/>
  <c r="G275" i="13"/>
  <c r="I275" i="13"/>
  <c r="I267" i="13" s="1"/>
  <c r="K275" i="13"/>
  <c r="M275" i="13"/>
  <c r="O275" i="13"/>
  <c r="Q275" i="13"/>
  <c r="Q267" i="13" s="1"/>
  <c r="V275" i="13"/>
  <c r="G283" i="13"/>
  <c r="I283" i="13"/>
  <c r="I282" i="13" s="1"/>
  <c r="K283" i="13"/>
  <c r="M283" i="13"/>
  <c r="O283" i="13"/>
  <c r="Q283" i="13"/>
  <c r="Q282" i="13" s="1"/>
  <c r="V283" i="13"/>
  <c r="G288" i="13"/>
  <c r="G282" i="13" s="1"/>
  <c r="I288" i="13"/>
  <c r="K288" i="13"/>
  <c r="K282" i="13" s="1"/>
  <c r="O288" i="13"/>
  <c r="O282" i="13" s="1"/>
  <c r="Q288" i="13"/>
  <c r="V288" i="13"/>
  <c r="V282" i="13" s="1"/>
  <c r="G293" i="13"/>
  <c r="I293" i="13"/>
  <c r="K293" i="13"/>
  <c r="M293" i="13"/>
  <c r="O293" i="13"/>
  <c r="Q293" i="13"/>
  <c r="V293" i="13"/>
  <c r="G298" i="13"/>
  <c r="M298" i="13" s="1"/>
  <c r="I298" i="13"/>
  <c r="K298" i="13"/>
  <c r="O298" i="13"/>
  <c r="Q298" i="13"/>
  <c r="V298" i="13"/>
  <c r="G302" i="13"/>
  <c r="G301" i="13" s="1"/>
  <c r="I302" i="13"/>
  <c r="K302" i="13"/>
  <c r="K301" i="13" s="1"/>
  <c r="O302" i="13"/>
  <c r="O301" i="13" s="1"/>
  <c r="Q302" i="13"/>
  <c r="V302" i="13"/>
  <c r="V301" i="13" s="1"/>
  <c r="G312" i="13"/>
  <c r="I312" i="13"/>
  <c r="I301" i="13" s="1"/>
  <c r="K312" i="13"/>
  <c r="M312" i="13"/>
  <c r="O312" i="13"/>
  <c r="Q312" i="13"/>
  <c r="Q301" i="13" s="1"/>
  <c r="V312" i="13"/>
  <c r="G316" i="13"/>
  <c r="I316" i="13"/>
  <c r="K316" i="13"/>
  <c r="M316" i="13"/>
  <c r="O316" i="13"/>
  <c r="Q316" i="13"/>
  <c r="V316" i="13"/>
  <c r="G327" i="13"/>
  <c r="I327" i="13"/>
  <c r="K327" i="13"/>
  <c r="O327" i="13"/>
  <c r="Q327" i="13"/>
  <c r="V327" i="13"/>
  <c r="G332" i="13"/>
  <c r="I332" i="13"/>
  <c r="K332" i="13"/>
  <c r="M332" i="13"/>
  <c r="O332" i="13"/>
  <c r="Q332" i="13"/>
  <c r="V332" i="13"/>
  <c r="G341" i="13"/>
  <c r="M341" i="13" s="1"/>
  <c r="I341" i="13"/>
  <c r="K341" i="13"/>
  <c r="O341" i="13"/>
  <c r="Q341" i="13"/>
  <c r="V341" i="13"/>
  <c r="G346" i="13"/>
  <c r="I346" i="13"/>
  <c r="K346" i="13"/>
  <c r="M346" i="13"/>
  <c r="O346" i="13"/>
  <c r="Q346" i="13"/>
  <c r="V346" i="13"/>
  <c r="G351" i="13"/>
  <c r="M351" i="13" s="1"/>
  <c r="I351" i="13"/>
  <c r="K351" i="13"/>
  <c r="O351" i="13"/>
  <c r="Q351" i="13"/>
  <c r="V351" i="13"/>
  <c r="G355" i="13"/>
  <c r="I355" i="13"/>
  <c r="K355" i="13"/>
  <c r="O355" i="13"/>
  <c r="Q355" i="13"/>
  <c r="V355" i="13"/>
  <c r="G360" i="13"/>
  <c r="I360" i="13"/>
  <c r="I354" i="13" s="1"/>
  <c r="K360" i="13"/>
  <c r="M360" i="13"/>
  <c r="O360" i="13"/>
  <c r="Q360" i="13"/>
  <c r="Q354" i="13" s="1"/>
  <c r="V360" i="13"/>
  <c r="G367" i="13"/>
  <c r="M367" i="13" s="1"/>
  <c r="I367" i="13"/>
  <c r="K367" i="13"/>
  <c r="O367" i="13"/>
  <c r="Q367" i="13"/>
  <c r="V367" i="13"/>
  <c r="G374" i="13"/>
  <c r="I374" i="13"/>
  <c r="K374" i="13"/>
  <c r="M374" i="13"/>
  <c r="O374" i="13"/>
  <c r="Q374" i="13"/>
  <c r="V374" i="13"/>
  <c r="G379" i="13"/>
  <c r="M379" i="13" s="1"/>
  <c r="I379" i="13"/>
  <c r="K379" i="13"/>
  <c r="O379" i="13"/>
  <c r="Q379" i="13"/>
  <c r="V379" i="13"/>
  <c r="G383" i="13"/>
  <c r="G382" i="13" s="1"/>
  <c r="I383" i="13"/>
  <c r="K383" i="13"/>
  <c r="K382" i="13" s="1"/>
  <c r="O383" i="13"/>
  <c r="O382" i="13" s="1"/>
  <c r="Q383" i="13"/>
  <c r="V383" i="13"/>
  <c r="V382" i="13" s="1"/>
  <c r="G388" i="13"/>
  <c r="I388" i="13"/>
  <c r="I382" i="13" s="1"/>
  <c r="K388" i="13"/>
  <c r="M388" i="13"/>
  <c r="O388" i="13"/>
  <c r="Q388" i="13"/>
  <c r="Q382" i="13" s="1"/>
  <c r="V388" i="13"/>
  <c r="G391" i="13"/>
  <c r="K391" i="13"/>
  <c r="O391" i="13"/>
  <c r="V391" i="13"/>
  <c r="G392" i="13"/>
  <c r="I392" i="13"/>
  <c r="I391" i="13" s="1"/>
  <c r="K392" i="13"/>
  <c r="M392" i="13"/>
  <c r="M391" i="13" s="1"/>
  <c r="O392" i="13"/>
  <c r="Q392" i="13"/>
  <c r="Q391" i="13" s="1"/>
  <c r="V392" i="13"/>
  <c r="G398" i="13"/>
  <c r="G399" i="13"/>
  <c r="I399" i="13"/>
  <c r="I398" i="13" s="1"/>
  <c r="K399" i="13"/>
  <c r="M399" i="13"/>
  <c r="O399" i="13"/>
  <c r="Q399" i="13"/>
  <c r="Q398" i="13" s="1"/>
  <c r="V399" i="13"/>
  <c r="G404" i="13"/>
  <c r="M404" i="13" s="1"/>
  <c r="I404" i="13"/>
  <c r="K404" i="13"/>
  <c r="K398" i="13" s="1"/>
  <c r="O404" i="13"/>
  <c r="O398" i="13" s="1"/>
  <c r="Q404" i="13"/>
  <c r="V404" i="13"/>
  <c r="V398" i="13" s="1"/>
  <c r="I427" i="13"/>
  <c r="Q427" i="13"/>
  <c r="G428" i="13"/>
  <c r="G427" i="13" s="1"/>
  <c r="I428" i="13"/>
  <c r="K428" i="13"/>
  <c r="K427" i="13" s="1"/>
  <c r="O428" i="13"/>
  <c r="O427" i="13" s="1"/>
  <c r="Q428" i="13"/>
  <c r="V428" i="13"/>
  <c r="V427" i="13" s="1"/>
  <c r="G436" i="13"/>
  <c r="G435" i="13" s="1"/>
  <c r="I436" i="13"/>
  <c r="K436" i="13"/>
  <c r="K435" i="13" s="1"/>
  <c r="O436" i="13"/>
  <c r="O435" i="13" s="1"/>
  <c r="Q436" i="13"/>
  <c r="V436" i="13"/>
  <c r="V435" i="13" s="1"/>
  <c r="G446" i="13"/>
  <c r="I446" i="13"/>
  <c r="I435" i="13" s="1"/>
  <c r="K446" i="13"/>
  <c r="M446" i="13"/>
  <c r="O446" i="13"/>
  <c r="Q446" i="13"/>
  <c r="Q435" i="13" s="1"/>
  <c r="V446" i="13"/>
  <c r="G452" i="13"/>
  <c r="M452" i="13" s="1"/>
  <c r="I452" i="13"/>
  <c r="K452" i="13"/>
  <c r="O452" i="13"/>
  <c r="Q452" i="13"/>
  <c r="V452" i="13"/>
  <c r="G457" i="13"/>
  <c r="I457" i="13"/>
  <c r="K457" i="13"/>
  <c r="M457" i="13"/>
  <c r="O457" i="13"/>
  <c r="Q457" i="13"/>
  <c r="V457" i="13"/>
  <c r="G463" i="13"/>
  <c r="M463" i="13" s="1"/>
  <c r="I463" i="13"/>
  <c r="K463" i="13"/>
  <c r="O463" i="13"/>
  <c r="Q463" i="13"/>
  <c r="V463" i="13"/>
  <c r="G468" i="13"/>
  <c r="I468" i="13"/>
  <c r="K468" i="13"/>
  <c r="M468" i="13"/>
  <c r="O468" i="13"/>
  <c r="Q468" i="13"/>
  <c r="V468" i="13"/>
  <c r="AE474" i="13"/>
  <c r="G34" i="12"/>
  <c r="BA31" i="12"/>
  <c r="BA16" i="12"/>
  <c r="BA13" i="12"/>
  <c r="BA10" i="12"/>
  <c r="G9" i="12"/>
  <c r="G8" i="12" s="1"/>
  <c r="I9" i="12"/>
  <c r="K9" i="12"/>
  <c r="K8" i="12" s="1"/>
  <c r="O9" i="12"/>
  <c r="O8" i="12" s="1"/>
  <c r="Q9" i="12"/>
  <c r="V9" i="12"/>
  <c r="V8" i="12" s="1"/>
  <c r="G12" i="12"/>
  <c r="I12" i="12"/>
  <c r="I8" i="12" s="1"/>
  <c r="K12" i="12"/>
  <c r="M12" i="12"/>
  <c r="O12" i="12"/>
  <c r="Q12" i="12"/>
  <c r="Q8" i="12" s="1"/>
  <c r="V12" i="12"/>
  <c r="G15" i="12"/>
  <c r="M15" i="12" s="1"/>
  <c r="I15" i="12"/>
  <c r="K15" i="12"/>
  <c r="O15" i="12"/>
  <c r="Q15" i="12"/>
  <c r="V15" i="12"/>
  <c r="G19" i="12"/>
  <c r="G18" i="12" s="1"/>
  <c r="I19" i="12"/>
  <c r="K19" i="12"/>
  <c r="K18" i="12" s="1"/>
  <c r="O19" i="12"/>
  <c r="O18" i="12" s="1"/>
  <c r="Q19" i="12"/>
  <c r="V19" i="12"/>
  <c r="V18" i="12" s="1"/>
  <c r="G21" i="12"/>
  <c r="I21" i="12"/>
  <c r="I18" i="12" s="1"/>
  <c r="K21" i="12"/>
  <c r="M21" i="12"/>
  <c r="O21" i="12"/>
  <c r="Q21" i="12"/>
  <c r="Q18" i="12" s="1"/>
  <c r="V21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AE34" i="12"/>
  <c r="I20" i="1"/>
  <c r="I19" i="1"/>
  <c r="I18" i="1"/>
  <c r="I17" i="1"/>
  <c r="I16" i="1"/>
  <c r="I80" i="1"/>
  <c r="J79" i="1" s="1"/>
  <c r="J70" i="1"/>
  <c r="J66" i="1"/>
  <c r="J62" i="1"/>
  <c r="J58" i="1"/>
  <c r="J54" i="1"/>
  <c r="F46" i="1"/>
  <c r="G23" i="1" s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56" i="1" l="1"/>
  <c r="J60" i="1"/>
  <c r="J64" i="1"/>
  <c r="J68" i="1"/>
  <c r="J53" i="1"/>
  <c r="J55" i="1"/>
  <c r="J57" i="1"/>
  <c r="J59" i="1"/>
  <c r="J61" i="1"/>
  <c r="J63" i="1"/>
  <c r="J65" i="1"/>
  <c r="J67" i="1"/>
  <c r="J69" i="1"/>
  <c r="J71" i="1"/>
  <c r="J72" i="1"/>
  <c r="J73" i="1"/>
  <c r="J74" i="1"/>
  <c r="J75" i="1"/>
  <c r="J76" i="1"/>
  <c r="J77" i="1"/>
  <c r="J78" i="1"/>
  <c r="A23" i="1"/>
  <c r="A24" i="1" s="1"/>
  <c r="G24" i="1" s="1"/>
  <c r="A27" i="1" s="1"/>
  <c r="A29" i="1" s="1"/>
  <c r="G29" i="1" s="1"/>
  <c r="G27" i="1" s="1"/>
  <c r="G28" i="1"/>
  <c r="M41" i="15"/>
  <c r="G41" i="15"/>
  <c r="M13" i="15"/>
  <c r="M8" i="15" s="1"/>
  <c r="M121" i="15"/>
  <c r="M120" i="15" s="1"/>
  <c r="M60" i="14"/>
  <c r="M8" i="14"/>
  <c r="G60" i="14"/>
  <c r="G8" i="14"/>
  <c r="M47" i="14"/>
  <c r="M46" i="14" s="1"/>
  <c r="M398" i="13"/>
  <c r="G354" i="13"/>
  <c r="M355" i="13"/>
  <c r="M354" i="13" s="1"/>
  <c r="O315" i="13"/>
  <c r="AF474" i="13"/>
  <c r="M436" i="13"/>
  <c r="M435" i="13" s="1"/>
  <c r="M428" i="13"/>
  <c r="M427" i="13" s="1"/>
  <c r="M383" i="13"/>
  <c r="M382" i="13" s="1"/>
  <c r="V354" i="13"/>
  <c r="O354" i="13"/>
  <c r="K315" i="13"/>
  <c r="G315" i="13"/>
  <c r="M327" i="13"/>
  <c r="Q315" i="13"/>
  <c r="M315" i="13"/>
  <c r="I315" i="13"/>
  <c r="K354" i="13"/>
  <c r="V315" i="13"/>
  <c r="M27" i="13"/>
  <c r="M302" i="13"/>
  <c r="M301" i="13" s="1"/>
  <c r="M288" i="13"/>
  <c r="M282" i="13" s="1"/>
  <c r="M268" i="13"/>
  <c r="M267" i="13" s="1"/>
  <c r="M261" i="13"/>
  <c r="M260" i="13" s="1"/>
  <c r="M201" i="13"/>
  <c r="M200" i="13" s="1"/>
  <c r="M166" i="13"/>
  <c r="M160" i="13" s="1"/>
  <c r="M112" i="13"/>
  <c r="M106" i="13" s="1"/>
  <c r="M80" i="13"/>
  <c r="M79" i="13" s="1"/>
  <c r="M33" i="13"/>
  <c r="AF34" i="12"/>
  <c r="M19" i="12"/>
  <c r="M18" i="12" s="1"/>
  <c r="M9" i="12"/>
  <c r="M8" i="12" s="1"/>
  <c r="I39" i="1"/>
  <c r="I46" i="1" s="1"/>
  <c r="I21" i="1"/>
  <c r="J28" i="1"/>
  <c r="J26" i="1"/>
  <c r="G38" i="1"/>
  <c r="F38" i="1"/>
  <c r="J23" i="1"/>
  <c r="J24" i="1"/>
  <c r="J25" i="1"/>
  <c r="J27" i="1"/>
  <c r="E24" i="1"/>
  <c r="E26" i="1"/>
  <c r="J80" i="1" l="1"/>
  <c r="J44" i="1"/>
  <c r="J42" i="1"/>
  <c r="J40" i="1"/>
  <c r="J45" i="1"/>
  <c r="J43" i="1"/>
  <c r="J41" i="1"/>
  <c r="J39" i="1"/>
  <c r="J46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<sst xmlns="http://schemas.openxmlformats.org/spreadsheetml/2006/main" count="2665" uniqueCount="734">
  <si>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</si>
  <si>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</si>
  <si>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</si>
  <si>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</si>
  <si>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</si>
  <si>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</si>
  <si>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</si>
  <si>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</si>
  <si>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</si>
  <si>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</si>
  <si>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</si>
  <si>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</si>
  <si>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</si>
  <si>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</si>
  <si>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</si>
  <si>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</si>
  <si>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</si>
  <si>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</si>
  <si>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</si>
  <si>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</si>
  <si>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</si>
  <si>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</si>
  <si>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</si>
  <si>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</si>
  <si>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</si>
  <si>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</si>
  <si>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</si>
  <si>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</si>
  <si>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</si>
  <si>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</si>
  <si>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</si>
  <si>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</si>
  <si>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</si>
  <si>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</si>
  <si>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</si>
  <si>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</si>
  <si>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</si>
  <si>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</si>
  <si>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</si>
  <si>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</si>
  <si>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</si>
  <si>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</si>
  <si>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</si>
  <si>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PAK/N032O1</t>
  </si>
  <si>
    <t>Chladírna pro zemřelé v objektu F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</si>
  <si>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</si>
  <si>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</si>
  <si>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</si>
  <si>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</si>
  <si>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</si>
  <si>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</si>
  <si>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Stavba</t>
  </si>
  <si>
    <t>Stavební objekt</t>
  </si>
  <si>
    <t>D.1.1</t>
  </si>
  <si>
    <t>Objekt F</t>
  </si>
  <si>
    <t>D.0.0</t>
  </si>
  <si>
    <t>Vedlejší rozpočtové náklady</t>
  </si>
  <si>
    <t>D.1.1.1</t>
  </si>
  <si>
    <t xml:space="preserve">ARCHITEKTONICKÉ A STAVEBNÍ ŘEŠENÍ </t>
  </si>
  <si>
    <t>D.1.1.4.1</t>
  </si>
  <si>
    <t>Zdravotně technické instalace</t>
  </si>
  <si>
    <t>D.1.1.4.6</t>
  </si>
  <si>
    <t>Silnoproudá elektrotechnika</t>
  </si>
  <si>
    <t>Celkem za stavbu</t>
  </si>
  <si>
    <t>CZK</t>
  </si>
  <si>
    <t>Rekapitulace dílů</t>
  </si>
  <si>
    <t>Typ dílu</t>
  </si>
  <si>
    <t>_1</t>
  </si>
  <si>
    <t>Doplnění rozvaděče R21</t>
  </si>
  <si>
    <t>_2</t>
  </si>
  <si>
    <t>_3</t>
  </si>
  <si>
    <t>Hodinové sazby</t>
  </si>
  <si>
    <t>00</t>
  </si>
  <si>
    <t xml:space="preserve">Poznámka - NENACEŇOVAT !!! 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</si>
  <si>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</si>
  <si>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</si>
  <si>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</si>
  <si>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</si>
  <si>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</si>
  <si>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</si>
  <si>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</si>
  <si>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</si>
  <si>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</si>
  <si>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</si>
  <si>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</si>
  <si>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</si>
  <si>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</si>
  <si>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</si>
  <si>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</si>
  <si>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</si>
  <si>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99-1</t>
  </si>
  <si>
    <t>Požárně - bezpečnostní řešení</t>
  </si>
  <si>
    <t>713</t>
  </si>
  <si>
    <t>Izolace tepelné</t>
  </si>
  <si>
    <t>721</t>
  </si>
  <si>
    <t>Vnitřní kanalizace</t>
  </si>
  <si>
    <t>722</t>
  </si>
  <si>
    <t>Vnitřní vodovod</t>
  </si>
  <si>
    <t>733</t>
  </si>
  <si>
    <t>Útřední topení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</si>
  <si>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</si>
  <si>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</si>
  <si>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</si>
  <si>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</si>
  <si>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</si>
  <si>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</si>
  <si>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</si>
  <si>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</si>
  <si>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</si>
  <si>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</si>
  <si>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</si>
  <si>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</si>
  <si>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</si>
  <si>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</si>
  <si>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</si>
  <si>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</si>
  <si>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</si>
  <si>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</si>
  <si>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</si>
  <si>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</si>
  <si>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</si>
  <si>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</si>
  <si>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</si>
  <si>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</si>
  <si>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</si>
  <si>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</si>
  <si>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</si>
  <si>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</si>
  <si>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</si>
  <si>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</si>
  <si>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</si>
  <si>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</si>
  <si>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</si>
  <si>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</si>
  <si>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</si>
  <si>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</si>
  <si>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</si>
  <si>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</si>
  <si>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</si>
  <si>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</si>
  <si>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</si>
  <si>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</si>
  <si>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</si>
  <si>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</si>
  <si>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</si>
  <si>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</si>
  <si>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</si>
  <si>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</si>
  <si>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</si>
  <si>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</si>
  <si>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19/ II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</si>
  <si>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</si>
  <si>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</si>
  <si>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</si>
  <si>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</si>
  <si>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</si>
  <si>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</si>
  <si>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</si>
  <si>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</si>
  <si>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</si>
  <si>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</si>
  <si>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</si>
  <si>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</si>
  <si>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0010</t>
  </si>
  <si>
    <t>Výrobní dokumentace 2x v elektronické podobě ve formátu dwg, pdf, doc, xls. Dále ve 2 tištěných, paré.</t>
  </si>
  <si>
    <t>soubor</t>
  </si>
  <si>
    <t>Vlastní</t>
  </si>
  <si>
    <t>0011</t>
  </si>
  <si>
    <t>Dokumentace skutečného provedení díla v elektronické podobě ve formátu dwg, pdf, doc,xls, Dále ve 2 tištěných paré.</t>
  </si>
  <si>
    <t>0012</t>
  </si>
  <si>
    <t>Dodavatelská dokumentace stavby - certifikáty protokoly o zkouškách, technická dokumentace, zařízení, revize, dodací listy jednotlivých komponentů, prohlášení o shodě, záruční listy, návody na</t>
  </si>
  <si>
    <t>obsluhu, protokol o zaškolení obsluhy apod.</t>
  </si>
  <si>
    <t>0013</t>
  </si>
  <si>
    <t>Účast na kontrolních dnech a na kontrolních prohlídkách, inženýrská činnost a koordinace</t>
  </si>
  <si>
    <t>0014</t>
  </si>
  <si>
    <t>Komplexní zkoušky ve spolupráci s navazujícími profesemi</t>
  </si>
  <si>
    <t>005211080R</t>
  </si>
  <si>
    <t xml:space="preserve">Bezpečnostní a hygienická opatření na staveništi </t>
  </si>
  <si>
    <t>Náklady na ochranu staveniště před vstupem nepovolaných osob, včetně příslušného značení, ostrahy v průběhu výstavby, 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</si>
  <si>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SUM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</si>
  <si>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</si>
  <si>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</si>
  <si>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</si>
  <si>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</si>
  <si>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</si>
  <si>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tyčová</t>
  </si>
  <si>
    <t>JKSOChar</t>
  </si>
  <si>
    <t>rekonstrukce a modernizace objektu s opravou</t>
  </si>
  <si>
    <t>JKSOAkce</t>
  </si>
  <si>
    <t>END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</si>
  <si>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</si>
  <si>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</si>
  <si>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</si>
  <si>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</si>
  <si>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</si>
  <si>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</si>
  <si>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</si>
  <si>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</si>
  <si>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</si>
  <si>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</si>
  <si>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</si>
  <si>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</si>
  <si>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</si>
  <si>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</si>
  <si>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</si>
  <si>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</si>
  <si>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</si>
  <si>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</si>
  <si>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</si>
  <si>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</si>
  <si>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310236261RT1</t>
  </si>
  <si>
    <t>Zazdívka otvorů o ploše přes 0,0225 m2 do 0,09 m2 ve zdivu nadzákladovém cihlami pálenými o tloušťce zdi přes 450 do 600 mm</t>
  </si>
  <si>
    <t>kus</t>
  </si>
  <si>
    <t>801-4</t>
  </si>
  <si>
    <t>RTS 18/ II</t>
  </si>
  <si>
    <t>včetně pomocného pracovního lešení</t>
  </si>
  <si>
    <t>SPI</t>
  </si>
  <si>
    <t xml:space="preserve">D.1.1.1-102 : </t>
  </si>
  <si>
    <t>4</t>
  </si>
  <si>
    <t>317944311RT3</t>
  </si>
  <si>
    <t>Dodání a osazení válcovaných nosníků do připravených otvorů profil I 120</t>
  </si>
  <si>
    <t>t</t>
  </si>
  <si>
    <t>bez zazdění hlav, s nařezáním nosníků na potřebný rozměr,</t>
  </si>
  <si>
    <t>1,5*11,1/1000</t>
  </si>
  <si>
    <t>340236212RT2</t>
  </si>
  <si>
    <t>Zazdívka otvorů o ploše přes 0,0225 m2 do 0,09 m2 v příčkách nebo stěnách cihlami  pálenými  tloušťky nad 100 mm</t>
  </si>
  <si>
    <t>2</t>
  </si>
  <si>
    <t>340237211RT2</t>
  </si>
  <si>
    <t>Zazdívka otvorů o ploše přes  0,09 m2 do 0,25 m2 v příčkách nebo stěnách cihlami  pálenými  tloušťky do 100 mm</t>
  </si>
  <si>
    <t xml:space="preserve">0,52*0,26 : </t>
  </si>
  <si>
    <t>1</t>
  </si>
  <si>
    <t>340237212RT2</t>
  </si>
  <si>
    <t>Zazdívka otvorů o ploše přes  0,09 m2 do 0,25 m2 v příčkách nebo stěnách cihlami  pálenými  tloušťky nad 100 mm</t>
  </si>
  <si>
    <t>340239212RT2</t>
  </si>
  <si>
    <t>Zazdívka otvorů o ploše přes 1 m2 do 4 m2 v příčkách nebo stěnách cihlami  pálenými  tloušťky nad 100 mm</t>
  </si>
  <si>
    <t>m2</t>
  </si>
  <si>
    <t xml:space="preserve">vč. provázání se stávajícím zdivem : </t>
  </si>
  <si>
    <t>1,0*2,02*1,15</t>
  </si>
  <si>
    <t>346244361RT2</t>
  </si>
  <si>
    <t>Zazdívka rýh, potrubí, nik (výklenků) nebo kapes tloušťka 65 mm</t>
  </si>
  <si>
    <t>801-1</t>
  </si>
  <si>
    <t>z jakéhokoliv druhu pálených cihel, s pomocným lešením výšky do 1,9 m a pro zatížení do 1,5 kPa.</t>
  </si>
  <si>
    <t xml:space="preserve">D.1.1.1-103 : </t>
  </si>
  <si>
    <t>15</t>
  </si>
  <si>
    <t>346244381RT2</t>
  </si>
  <si>
    <t>Plentování ocelových nosníků jednostranné výšky do 200 mm</t>
  </si>
  <si>
    <t>jakýmikoliv cihlami,</t>
  </si>
  <si>
    <t>1,5*0,12*2*1,15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</si>
  <si>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</si>
  <si>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</si>
  <si>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</si>
  <si>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1,5*0,12*2*1,15*1,5</t>
  </si>
  <si>
    <t>380932213R00</t>
  </si>
  <si>
    <t>Dodatečné vlepování betonářské výztuže vlepení betonářské výztuže, D 8 mm, beton, malta 71,6 MPa</t>
  </si>
  <si>
    <t>m</t>
  </si>
  <si>
    <t xml:space="preserve">pozn. 2 : </t>
  </si>
  <si>
    <t>0,15</t>
  </si>
  <si>
    <t>342264051RT1</t>
  </si>
  <si>
    <t>Podhledy na kovové konstrukci opláštěné deskami sádrokartonovými nosná konstrukce z profilů CD s přímým uchycením 1x deska, tloušťky 12,5 mm, standard</t>
  </si>
  <si>
    <t>40,4</t>
  </si>
  <si>
    <t xml:space="preserve">odskok : </t>
  </si>
  <si>
    <t>0,5*(0,6+0,575)</t>
  </si>
  <si>
    <t>342264051RT3</t>
  </si>
  <si>
    <t>Podhledy na kovové konstrukci opláštěné deskami sádrokartonovými nosná konstrukce z profilů CD s přímým uchycením 1x deska, tloušťky 12,5 mm, impregnovaná</t>
  </si>
  <si>
    <t>3,5</t>
  </si>
  <si>
    <t>342264098RT1</t>
  </si>
  <si>
    <t>Příplatky k podhledům sádrokartonovým příplatek k podhledu sádrokartonovému za plochu do 2 m2</t>
  </si>
  <si>
    <t>342264098RT2</t>
  </si>
  <si>
    <t>Příplatky k podhledům sádrokartonovým příplatek k podhledu sádrokartonovému za plochu přes 2 do 5 m2</t>
  </si>
  <si>
    <t>34201632_075</t>
  </si>
  <si>
    <t>Sádrokartonová šachtová ( předsazená ) stěna 75mm</t>
  </si>
  <si>
    <t>2,95*(4,7+0,55+0,575*2+0,575+0,925)</t>
  </si>
  <si>
    <t>34229098RT3</t>
  </si>
  <si>
    <t>Podhled sádrokartonový na stávající rošt, pro plochy 5 - 10 m2</t>
  </si>
  <si>
    <t>2,3</t>
  </si>
  <si>
    <t>612401291RT2</t>
  </si>
  <si>
    <t>Omítky malých ploch vnitřních stěn přes 0,09 do 0,25 m2, vápennou štukovou omítkou</t>
  </si>
  <si>
    <t>jakoukoliv maltou, z pomocného pracovního lešení o výšce podlahy do 1900 mm a pro zatížení do 1,5 kPa,</t>
  </si>
  <si>
    <t>10</t>
  </si>
  <si>
    <t>612403399RT2</t>
  </si>
  <si>
    <t>Hrubá výplň rýh ve stěnách, jakoukoliv maltou maltou ze suchých směsí_x000D_
 jakékoliv šířky</t>
  </si>
  <si>
    <t>jakékoliv šířky rýhy,</t>
  </si>
  <si>
    <t>612409991RT2</t>
  </si>
  <si>
    <t>Začištění omítek kolem oken, dveří a obkladů apod. s použitím suché maltové směsi</t>
  </si>
  <si>
    <t>40</t>
  </si>
  <si>
    <t>612421637R00</t>
  </si>
  <si>
    <t>Omítky vnitřní stěn vápenné nebo vápenocementové v podlaží i ve schodišti štukové</t>
  </si>
  <si>
    <t xml:space="preserve">2011 : </t>
  </si>
  <si>
    <t>2,95*(6,95*2+3,785*2+4,7-0,53-0,575)</t>
  </si>
  <si>
    <t>-(0,8*2,0+0,6*2,0+1,1*2,0*2+0,8*2,0+0,7*2,0)</t>
  </si>
  <si>
    <t>-(0,84*(1,19+0,1+1,29)+5,25*1,75)</t>
  </si>
  <si>
    <t>612481211RT2</t>
  </si>
  <si>
    <t>Vyztužení povrchu vnitřních stěn sklotextilní síťovinou s dodávkou síťoviny a stěrkového tmelu</t>
  </si>
  <si>
    <t xml:space="preserve">cca 20% plochy : </t>
  </si>
  <si>
    <t>54,71005/100*20</t>
  </si>
  <si>
    <t>612401291XX</t>
  </si>
  <si>
    <t>Omítka malých ploch vnitřních stěn na dozdívkách, s použitím suché maltové směsi, vč. perlinky a tmele</t>
  </si>
  <si>
    <t xml:space="preserve">m2    </t>
  </si>
  <si>
    <t>POL1_1</t>
  </si>
  <si>
    <t>2,25</t>
  </si>
  <si>
    <t>613473115Rss</t>
  </si>
  <si>
    <t>Příplatek za zabudované rohovníky</t>
  </si>
  <si>
    <t>6358922052RX</t>
  </si>
  <si>
    <t>D + M - litý cementový potěr, třída pevnosti F5</t>
  </si>
  <si>
    <t>m3</t>
  </si>
  <si>
    <t xml:space="preserve">P1 : </t>
  </si>
  <si>
    <t>40,4*0,07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</si>
  <si>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</si>
  <si>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</si>
  <si>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</si>
  <si>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</si>
  <si>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</si>
  <si>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DOTČENÉ MÍSTNOSTI S ÚPRAVAMI : </t>
  </si>
  <si>
    <t>10,0+3,5+40,4+1,8+91,0+73,9</t>
  </si>
  <si>
    <t>623552130</t>
  </si>
  <si>
    <t>Zapravení KZS dl. 140-180mm vč. finální omítky plochy do 0,09m2</t>
  </si>
  <si>
    <t>Otvor se utěsní minerální vlnou. Prostup i potrubí před a za prostupem je natřeno protipožární stěrkou. Cena obsahuje dodávku požární minerální vlny a požární stěrky.</t>
  </si>
  <si>
    <t>Včetně pomocného lešení o výšce podlahy do 1900 mm a pro zatížení do 1,5 kPa.</t>
  </si>
  <si>
    <t>623552131</t>
  </si>
  <si>
    <t>Zapravení skladby podlahy po přemístění radiátoru 2022</t>
  </si>
  <si>
    <t>623552132</t>
  </si>
  <si>
    <t>Doplnění dlažby - 2010</t>
  </si>
  <si>
    <t xml:space="preserve">kompletně skladba K : </t>
  </si>
  <si>
    <t>95_03</t>
  </si>
  <si>
    <t>Zakrývání stávajících prostor  folií</t>
  </si>
  <si>
    <t>95_04</t>
  </si>
  <si>
    <t>Zakrývání stávajících prostor geotextilií, OSB deskami</t>
  </si>
  <si>
    <t xml:space="preserve">pozn. 3 : </t>
  </si>
  <si>
    <t>16,5</t>
  </si>
  <si>
    <t>95-01</t>
  </si>
  <si>
    <t>Zednické výpomoci pro řemesla ( nezahrnuté v rozpočtech profesí  )</t>
  </si>
  <si>
    <t xml:space="preserve">hod   </t>
  </si>
  <si>
    <t>HZS</t>
  </si>
  <si>
    <t>POL10_</t>
  </si>
  <si>
    <t>95-01m</t>
  </si>
  <si>
    <t>Zednické výpomoci pro řemesla ( nezahrnuté v rozpočtech profesí  ), materiál</t>
  </si>
  <si>
    <t>95-02</t>
  </si>
  <si>
    <t>Práce malého rozsahu, nevyrozpočtovatelné detaily</t>
  </si>
  <si>
    <t>95-02m</t>
  </si>
  <si>
    <t>Práce malého rozsahu, nevyrozpočtovatelné detaily - materiál</t>
  </si>
  <si>
    <t>962084131R00</t>
  </si>
  <si>
    <t>Bourání zdiva příček deskových a sádrových potažených rabicovým pletivem nebo bez pletiva, sádrokartonových bez kovové konstrukce, tloušťky do 100 mm</t>
  </si>
  <si>
    <t>801-3</t>
  </si>
  <si>
    <t>nebo vybourání otvorů jakýchkoliv rozměrů, včetně pomocného lešení o výšce podlahy do 1900 mm a pro zatížení do 1,5 kPa  (150 kg/m2),</t>
  </si>
  <si>
    <t>1,0*2,02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</si>
  <si>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</si>
  <si>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</si>
  <si>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</si>
  <si>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</si>
  <si>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</si>
  <si>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0,8*2,0*2+0,9*2,0*1</t>
  </si>
  <si>
    <t>970031250R00</t>
  </si>
  <si>
    <t>Jádrové vrtání, kruhové prostupy v cihelném zdivu jádrové vrtání, do D 250 mm</t>
  </si>
  <si>
    <t>0,46</t>
  </si>
  <si>
    <t>970051250R00</t>
  </si>
  <si>
    <t>Jádrové vrtání, kruhové prostupy v železobetonu jádrové vrtání , do D 250 mm</t>
  </si>
  <si>
    <t>970231150R00</t>
  </si>
  <si>
    <t>Řezání cihelného zdiva hloubka řezu 150 mm</t>
  </si>
  <si>
    <t>2,05*2</t>
  </si>
  <si>
    <t>971033331R00</t>
  </si>
  <si>
    <t>Vybourání otvorů ve zdivu cihelném z jakýchkoliv cihel pálených_x000D_
 na jakoukoliv maltu vápenou nebo vápenocementovou, plochy do 0,09 m2, tloušťky do 150 mm</t>
  </si>
  <si>
    <t>základovém nebo nadzákladovém,</t>
  </si>
  <si>
    <t>Včetně pomocného lešení o výšce podlahy do 1900 mm a pro zatížení do 1,5 kPa  (150 kg/m2).</t>
  </si>
  <si>
    <t>971033431R00</t>
  </si>
  <si>
    <t>Vybourání otvorů ve zdivu cihelném z jakýchkoliv cihel pálených_x000D_
 na jakoukoliv maltu vápenou nebo vápenocementovou, plochy do 0,25 m2, tloušťky do 150 mm</t>
  </si>
  <si>
    <t>971038421R00</t>
  </si>
  <si>
    <t>Vybourání otvorů ve zdivu cihelném z dutých tvárnic nebo příčkovek_x000D_
 plochy do 0,25 m2, tloušťky do 100 mm</t>
  </si>
  <si>
    <t>974031664R00</t>
  </si>
  <si>
    <t>Vysekání rýh v jakémkoliv zdivu cihelném pro vtahování nosníků do zdí, před vybouráním otvorů_x000D_
 do hloubky 150 mm, při výšce nosníku do 150 mm</t>
  </si>
  <si>
    <t>1,5*1,15</t>
  </si>
  <si>
    <t>965_08</t>
  </si>
  <si>
    <t>Bourání cihelného zdiva - dorovnání rozměrů výplní - odvoz a likvidace</t>
  </si>
  <si>
    <t xml:space="preserve">m3    </t>
  </si>
  <si>
    <t>2,05*(0,3+0,05)*0,15*1,15</t>
  </si>
  <si>
    <t>967581801RXX</t>
  </si>
  <si>
    <t>Demontáž podhledů plných, skládaných, akustických atd..., zachování  nosného roštu</t>
  </si>
  <si>
    <t>99-01</t>
  </si>
  <si>
    <t>Bourací práce nezměřitelné</t>
  </si>
  <si>
    <t>999281108R00</t>
  </si>
  <si>
    <t xml:space="preserve">Přesun hmot pro opravy a údržbu objektů pro opravy a údržbu dosavadních objektů včetně vnějších plášťů_x000D_
 výšky do 12 m,  </t>
  </si>
  <si>
    <t>Kalkul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</si>
  <si>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</si>
  <si>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</si>
  <si>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</si>
  <si>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</si>
  <si>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2,3,4,5,6,7,8,9,10,11,12,13,16,18,19,20,21,22,23,24,25,26,27,28,29,30,37,39,43,44,45, : </t>
  </si>
  <si>
    <t>Součet: : 14,99276</t>
  </si>
  <si>
    <t>713552130</t>
  </si>
  <si>
    <t>Protipož.trubní ucpávka pěnou EI 120, do D 130 mm, strop do tl. 35cm</t>
  </si>
  <si>
    <t>713552200</t>
  </si>
  <si>
    <t>Protipož.trubní ucpávka pěnou EI 120, do 250/250 mm, strop do tl. 35cm</t>
  </si>
  <si>
    <t xml:space="preserve">pozn. 1 : </t>
  </si>
  <si>
    <t>713121111R00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</si>
  <si>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</si>
  <si>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</si>
  <si>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</si>
  <si>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</si>
  <si>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63151441R</t>
  </si>
  <si>
    <t>deska izolační minerální vlákno; tl. 25,0 mm; součinitel tepelné vodivosti 0,039 W/mK; R = 0,600 m2K/W; obj. hmotnost 150,00 kg/m3; hydrofobizováno</t>
  </si>
  <si>
    <t>SPCM</t>
  </si>
  <si>
    <t>Specifikace</t>
  </si>
  <si>
    <t>POL3_</t>
  </si>
  <si>
    <t>40,4*1,02</t>
  </si>
  <si>
    <t>998713202R00</t>
  </si>
  <si>
    <t>Přesun hmot pro izolace tepelné v objektech výšky do 12 m</t>
  </si>
  <si>
    <t>50 m vodorovně</t>
  </si>
  <si>
    <t>T/1</t>
  </si>
  <si>
    <t>D + M Dřevěné vnitřní dveře  1100/1970, kompletně dle  tabulky výrobků PSV</t>
  </si>
  <si>
    <t xml:space="preserve">ks    </t>
  </si>
  <si>
    <t xml:space="preserve">Dřevěné vnitřní dveře  : </t>
  </si>
  <si>
    <t xml:space="preserve">Jednokřídlé, otočné, bez prahu : </t>
  </si>
  <si>
    <t xml:space="preserve">Rozměr: 1100/1970 mm : </t>
  </si>
  <si>
    <t xml:space="preserve">Stavební konstrukce: zděná příčka tl. 150 mm : </t>
  </si>
  <si>
    <t xml:space="preserve">Křídlo: dřevěné, plné, barva  bílá, RAL 9010  : </t>
  </si>
  <si>
    <t xml:space="preserve">Zárubeň: ocelová s polodrážkou, nástřik, barva bílá, RAL 9010, mat : </t>
  </si>
  <si>
    <t xml:space="preserve">Kování: klika-koule, designový vzor - přizpůsobit stávajícím dveřím, zámek vložkový (hlavní a generální klíč), závěsy - 3 ks  : </t>
  </si>
  <si>
    <t>998766202R00</t>
  </si>
  <si>
    <t>Přesun hmot pro konstrukce truhlářské v objektech výšky do 12 m</t>
  </si>
  <si>
    <t>800-766</t>
  </si>
  <si>
    <t>100/Z</t>
  </si>
  <si>
    <t>D + M Očištění a nátěr stávající ocelové zárubně  600-1000/1970, kompletně dle  tabulky výrobků PSV</t>
  </si>
  <si>
    <t xml:space="preserve">Očištění a nátěr stávající ocelové zárubně   : </t>
  </si>
  <si>
    <t xml:space="preserve">Rozměr:  : </t>
  </si>
  <si>
    <t xml:space="preserve">600/1970 mm - 1ks : </t>
  </si>
  <si>
    <t xml:space="preserve">700/1970 mm - 1ks : </t>
  </si>
  <si>
    <t xml:space="preserve">800/1970 mm - 2ks : </t>
  </si>
  <si>
    <t xml:space="preserve">1100/1970 mm - 1ks : </t>
  </si>
  <si>
    <t xml:space="preserve">barva - bílá, RAL 9010, mat   : </t>
  </si>
  <si>
    <t>5</t>
  </si>
  <si>
    <t>101/Z</t>
  </si>
  <si>
    <t>D + M Doplnění kování do stávajících dveřních křídel, kompletně dle  tabulky výrobků PSV</t>
  </si>
  <si>
    <t xml:space="preserve">Doplnění kování do stávajících dveřních křídel   : </t>
  </si>
  <si>
    <t xml:space="preserve">Kování: klika-koule, designový vzor - přizpůsobit stávajícím dveřím, zámek vložkový (hlavní a generální klíč),  : </t>
  </si>
  <si>
    <t>102/Z</t>
  </si>
  <si>
    <t>D + M Ukončovací nerezový profil ve dveřích, kompletně dle  tabulky výrobků PSV</t>
  </si>
  <si>
    <t xml:space="preserve">m     </t>
  </si>
  <si>
    <t xml:space="preserve">Ukončovací nerezový profil ve dveřích   : </t>
  </si>
  <si>
    <t xml:space="preserve">nerezový L profily pro ukončení různých druhů podlah : </t>
  </si>
  <si>
    <t xml:space="preserve">délka 600 mm - 1ks : </t>
  </si>
  <si>
    <t xml:space="preserve">délka 700 mm - 1ks : </t>
  </si>
  <si>
    <t xml:space="preserve">délka 800 mm - 2ks : </t>
  </si>
  <si>
    <t xml:space="preserve">délka 1100 mm - 2ks : </t>
  </si>
  <si>
    <t>0,6+0,7+0,8*2+1,1*2</t>
  </si>
  <si>
    <t>103/Z</t>
  </si>
  <si>
    <t>D + M Ocelový zákryt stávajícího prostupu stropem, kompletně dle  tabulky výrobků PSV</t>
  </si>
  <si>
    <t xml:space="preserve">Ocelový zákryt stávajícího prostupu stropem   : </t>
  </si>
  <si>
    <t xml:space="preserve">Lístkový plech tl. 3mm - 500x500mm, kotveno 4 mechanickými kotvami M12 do stávajícího betonového prefabrikovaného stropu.   : </t>
  </si>
  <si>
    <t>104/Z</t>
  </si>
  <si>
    <t>D + M nerezový zákryt stávajících prostupů potrubí UT stropem, kompletně dle  tabulky výrobků PSV</t>
  </si>
  <si>
    <t xml:space="preserve">nerezový zákryt stávajících prostupů potrubí UT stropem   : </t>
  </si>
  <si>
    <t xml:space="preserve">Nerezový plech tl. 1mm - 100x200mm, kotveno vruty se zápustnou hlavou do stávající podlahy.   : </t>
  </si>
  <si>
    <t>998767202R00</t>
  </si>
  <si>
    <t>Přesun hmot pro kovové stavební doplňk. konstrukce v objektech výšky do 12 m</t>
  </si>
  <si>
    <t>800-767</t>
  </si>
  <si>
    <t>776421100RU1</t>
  </si>
  <si>
    <t>Lepení soklíků PVC a napojení krytiny na stěnu lepení podlahových soklíků z PVC a vinylu včetně dodávky soklíku</t>
  </si>
  <si>
    <t>800-775</t>
  </si>
  <si>
    <t xml:space="preserve">P2 : </t>
  </si>
  <si>
    <t>0,56</t>
  </si>
  <si>
    <t>7764662111U00</t>
  </si>
  <si>
    <t>Výplň  spár soklů akrylát</t>
  </si>
  <si>
    <t>3,785*2+6,95*2+4,7*2+0,575*2</t>
  </si>
  <si>
    <t>776520010RAI</t>
  </si>
  <si>
    <t>Podlahy povlakové z PVC bez vyrovnání podkladu, pouze položení, podlahovina ve specifikaci,  , z pásů, včetně soklíku</t>
  </si>
  <si>
    <t>AP-PSV</t>
  </si>
  <si>
    <t>Agregovaná položka</t>
  </si>
  <si>
    <t>POL2_</t>
  </si>
  <si>
    <t>lepení a dodávka podlahoviny z PVC, bez podkladu. Svaření podlahoviny. Dodávka a lepení podlahových soklíků z měkčeného PVC. Pastování a vyleštění podlah.</t>
  </si>
  <si>
    <t>bez vyrovnání podkladu</t>
  </si>
  <si>
    <t>28416034.01</t>
  </si>
  <si>
    <t>PVC – vinylová homogenní podlaha v rolích šířky min. 2000mm</t>
  </si>
  <si>
    <t>40,4*1,15</t>
  </si>
  <si>
    <t>998776202R00</t>
  </si>
  <si>
    <t>Přesun hmot pro podlahy povlakové v objektech výšky do 12 m</t>
  </si>
  <si>
    <t>vodorovně do 50 m</t>
  </si>
  <si>
    <t>777415102RT2</t>
  </si>
  <si>
    <t>Stěrka samonivelační ručně tl. 2 mm, vč. penetrace</t>
  </si>
  <si>
    <t>POL1_7</t>
  </si>
  <si>
    <t>998777202R00</t>
  </si>
  <si>
    <t>Přesun hmot pro podlahy syntetické v objektech výšky do 12 m</t>
  </si>
  <si>
    <t>800-773</t>
  </si>
  <si>
    <t>781950030RXZ</t>
  </si>
  <si>
    <t>Doplnění obkladu, spárovací hmota , lepící tmel, spárování dle  okolního obkladu, včetně dodávky obkladu, spárovací hmoty , lepícího tmele, přípravy povrchu</t>
  </si>
  <si>
    <t>Součtová</t>
  </si>
  <si>
    <t>Otlučení omítek vápenných nebo vápenocementových vnitřních stěn, postřik stěn maltou cementovou, dodávka a montáž obkladů vnitřních stěn z obkladaček pórovinových kladených do malty, začištění omítek kolem obkladů. Dodávka materiálu.</t>
  </si>
  <si>
    <t>Svislé přemístění ze 2. NP, nebo 1. PP, vodorovné vnitrostaveništní přemístění do 30 m, odvoz na skládku do 10 km. Bez poplatku za skládku.</t>
  </si>
  <si>
    <t xml:space="preserve">D.1.1.1-102, 103 : </t>
  </si>
  <si>
    <t>784441941O00</t>
  </si>
  <si>
    <t>Omyvatělná nátěr stěn vč. penetrace</t>
  </si>
  <si>
    <t>2,95*(4,7*2+0,575*2+3,785*2+6,95*2)</t>
  </si>
  <si>
    <t>784450020RA0</t>
  </si>
  <si>
    <t>Malby z malířských směsí disperzní, penetrace jednonásobná, malba dvojnásobná, bílá</t>
  </si>
  <si>
    <t xml:space="preserve">2009 : </t>
  </si>
  <si>
    <t>10,0</t>
  </si>
  <si>
    <t>3,25*2,95</t>
  </si>
  <si>
    <t xml:space="preserve">2010 : </t>
  </si>
  <si>
    <t>0,6*(0,29*2+1,5*2+2,28*2)</t>
  </si>
  <si>
    <t xml:space="preserve">2015 : </t>
  </si>
  <si>
    <t>1,8</t>
  </si>
  <si>
    <t>0,95*(1,335*2+1,38*2)</t>
  </si>
  <si>
    <t xml:space="preserve">2021 : </t>
  </si>
  <si>
    <t xml:space="preserve">2022 : </t>
  </si>
  <si>
    <t>27</t>
  </si>
  <si>
    <t>2,95*6,55</t>
  </si>
  <si>
    <t xml:space="preserve">ostatní nezměřitelné dotčené prostory : </t>
  </si>
  <si>
    <t>50,0</t>
  </si>
  <si>
    <t>200/O</t>
  </si>
  <si>
    <t>D + M Ochrana rohů, kompletně dle  - tabulky výrobků ostatních</t>
  </si>
  <si>
    <t xml:space="preserve">Ochrana rohů  : </t>
  </si>
  <si>
    <t xml:space="preserve">Ochranný profil z vysoce odolného celoprobarveného plastu, celoplošně nalepen k podkladu. : </t>
  </si>
  <si>
    <t xml:space="preserve">délka : 1920 mm : </t>
  </si>
  <si>
    <t xml:space="preserve">Barva – bílá, viz. Technické specifikace a standardy : 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</si>
  <si>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</si>
  <si>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</si>
  <si>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</si>
  <si>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</si>
  <si>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</si>
  <si>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</si>
  <si>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</si>
  <si>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</si>
  <si>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</si>
  <si>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</si>
  <si>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</si>
  <si>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37,39,40,41,42,43,44,45,46,48,49,72, : </t>
  </si>
  <si>
    <t>Součet: : 1,52588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</si>
  <si>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</si>
  <si>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</si>
  <si>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</si>
  <si>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</si>
  <si>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</si>
  <si>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28,99176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</si>
  <si>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</si>
  <si>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</si>
  <si>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</si>
  <si>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</si>
  <si>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</si>
  <si>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22,88823</t>
  </si>
  <si>
    <t>979990001RSS</t>
  </si>
  <si>
    <t>Poplatek za skládku stavební suti - směsná suť</t>
  </si>
  <si>
    <t>721140802R00</t>
  </si>
  <si>
    <t>Demontáž potrubí z litinových trub do DN 100</t>
  </si>
  <si>
    <t>800-721</t>
  </si>
  <si>
    <t>odpadního nebo dešťového,</t>
  </si>
  <si>
    <t>721176113R00</t>
  </si>
  <si>
    <t>Potrubí HT odpadní svislé vnější průměr D 50 mm, tloušťka stěny 1,8 mm, DN 50</t>
  </si>
  <si>
    <t>včetně tvarovek, objímek. Bez zednických výpomocí.</t>
  </si>
  <si>
    <t>721194105R00</t>
  </si>
  <si>
    <t>Zřízení přípojek na potrubí D 50 mm, materiál ve specifikaci</t>
  </si>
  <si>
    <t>vyvedení a upevnění odpadních výpustek,</t>
  </si>
  <si>
    <t>721290111R00</t>
  </si>
  <si>
    <t>Zkouška těsnosti kanalizace v objektech vodou, DN 125</t>
  </si>
  <si>
    <t>721290822R00</t>
  </si>
  <si>
    <t>Vnitrostaveništní přemístění vybouraných hmot svislý , v objektech výšky přes 6 do 12 m</t>
  </si>
  <si>
    <t>vodorovně do 100 m</t>
  </si>
  <si>
    <t>725860180R00</t>
  </si>
  <si>
    <t>Zápachové uzávěrky (sifony) pro zařizovací předměty D 40/50 mm; podomítková, pro pračky/myčky; PE; příslušenství přip. koleno, krycí deska nerez, montážní kryt</t>
  </si>
  <si>
    <t>(pro odvod kondenzátu)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</si>
  <si>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</si>
  <si>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</si>
  <si>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</si>
  <si>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721-1.7a</t>
  </si>
  <si>
    <t>Zaslepení stávající kanalizace v podlaze DN70 včetně stavebních prací</t>
  </si>
  <si>
    <t>721-1.7b</t>
  </si>
  <si>
    <t>Zaslepení stávající kanalizace v podlaze DN100 (po stávajícím WC) vč.stavebních prací</t>
  </si>
  <si>
    <t>721-1.8</t>
  </si>
  <si>
    <t>Napojení stávaj. potrubí v příčce DN50 (přepojení kondenzátu od chladících boxů), vč.stavebních prací</t>
  </si>
  <si>
    <t>721-1.9</t>
  </si>
  <si>
    <t>Proplach potrubí do DN 80</t>
  </si>
  <si>
    <t>725980122P</t>
  </si>
  <si>
    <t>Dvířka z plastu, 150 x 300 mm</t>
  </si>
  <si>
    <t>(osazení do stávajícího otvoru)</t>
  </si>
  <si>
    <t>767990010RAA</t>
  </si>
  <si>
    <t>Ostatní atypické kovové prvky do 5 kg/kus</t>
  </si>
  <si>
    <t>kg</t>
  </si>
  <si>
    <t>uchycení potrubí systémové</t>
  </si>
  <si>
    <t>909      R00</t>
  </si>
  <si>
    <t>Hzs-nezmeritelne stavebni prace</t>
  </si>
  <si>
    <t>h</t>
  </si>
  <si>
    <t>Prav.M</t>
  </si>
  <si>
    <t>stavební přípomoce</t>
  </si>
  <si>
    <t>725829202R00</t>
  </si>
  <si>
    <t>Montáž baterií umyvadlových a dřezových umyvadlové a dřezové nástěnné</t>
  </si>
  <si>
    <t>725849200R00</t>
  </si>
  <si>
    <t>Montáž baterií sprchových nastavitelná výška</t>
  </si>
  <si>
    <t>998722202R00</t>
  </si>
  <si>
    <t>Přesun hmot pro vnitřní vodovod v objektech výšky do 12 m</t>
  </si>
  <si>
    <t>722-2.2</t>
  </si>
  <si>
    <t>Sprchový komplet: posuvný držák, hadice, sprchová růžice - anticalcare, mýdlenka</t>
  </si>
  <si>
    <t>551450090R</t>
  </si>
  <si>
    <t>baterie sprchová nástěnná; rozteč 130 až 170 mm; ovládání pákové; povrch chrom</t>
  </si>
  <si>
    <t>55145013R</t>
  </si>
  <si>
    <t>baterie dřezová nástěnná; výtok spodní; rozteč 130 až 170 mm; ovládání pákové; povrch chrom; ramínko ploché ústí, otočné; 200 mm</t>
  </si>
  <si>
    <t>970056030R00</t>
  </si>
  <si>
    <t>Jádrové vrtání, kruhové prostupy v železobetonu příplatek za jádrové vrtání do stropu, d 30 mm</t>
  </si>
  <si>
    <t>Položka pořadí 44 : 0,70000</t>
  </si>
  <si>
    <t>713552151R00</t>
  </si>
  <si>
    <t>Protipožární kabelové přepážky Protipožární trubní ucpávky EI 120, do D 108 mm, strop</t>
  </si>
  <si>
    <t>722131931R00</t>
  </si>
  <si>
    <t>Opravy vodovodního potrubí závitového propojení dosavadního potrubí, DN 15</t>
  </si>
  <si>
    <t>723150365R00</t>
  </si>
  <si>
    <t>Potrubí ocel. černé svařované - chráničky D 38 mm, s 2,6 mm</t>
  </si>
  <si>
    <t>0,5*2</t>
  </si>
  <si>
    <t>732199100RM1</t>
  </si>
  <si>
    <t>Montáž orientačních štítků s dodávkou orientačního štítku</t>
  </si>
  <si>
    <t>800-731</t>
  </si>
  <si>
    <t>733111123R00</t>
  </si>
  <si>
    <t>Potrubí z trubek závitových ocelových bezešvých, běžných, nízkotlaké a středotlaké, DN 15</t>
  </si>
  <si>
    <t>733113113R00</t>
  </si>
  <si>
    <t>Potrubí z trubek závitových příplatek k ceně za zhotovení přípojky z ocelových trubek závitových,  ,  , DN 15</t>
  </si>
  <si>
    <t>733110803R00</t>
  </si>
  <si>
    <t>Demontáž potrubí z ocelových trubek závitových do DN 15</t>
  </si>
  <si>
    <t>733190106R00</t>
  </si>
  <si>
    <t>Tlakové zkoušky potrubí ocelových závitových, plastových, měděných do DN 32</t>
  </si>
  <si>
    <t>733890803R00</t>
  </si>
  <si>
    <t>Vnitrostaveništní přemístění demontovaných hmot rozvodů potrubí vodorovně do 100 m_x000D_
 z objektů výšky přes 6 do 24 m</t>
  </si>
  <si>
    <t>dem ocel.potr. : 0,002</t>
  </si>
  <si>
    <t>dem armatur : 0,0009+0,0066</t>
  </si>
  <si>
    <t>dem těles : 0,4522</t>
  </si>
  <si>
    <t>734200821R00</t>
  </si>
  <si>
    <t xml:space="preserve">Demontáž závitových armatur se dvěma závity, do G 1/2" </t>
  </si>
  <si>
    <t>734200822R00</t>
  </si>
  <si>
    <t>Demontáž závitových armatur se dvěma závity, přes 1/2 do G 1"</t>
  </si>
  <si>
    <t>734226412R00</t>
  </si>
  <si>
    <t>Ventil radiátorový, dvouregulační, přímý, bronzový, DN 15, ruční hlavice součástí ventilu, PN 10, vnitřní závit, včetně dodávky materiálu</t>
  </si>
  <si>
    <t>734226413R00</t>
  </si>
  <si>
    <t>Ventil radiátorový, dvouregulační, přímý, bronzový, DN 20, ruční hlavice součástí ventilu, PN 10, vnitřní závit, včetně dodávky materiálu</t>
  </si>
  <si>
    <t>734266122R00</t>
  </si>
  <si>
    <t>Šroubení regulační a uzavírací, přímé, bronzové, DN 15, PN 10, včetně dodávky materiálu</t>
  </si>
  <si>
    <t>734266123R00</t>
  </si>
  <si>
    <t>Šroubení regulační a uzavírací, přímé, bronzové, DN 20, PN 10, včetně dodávky materiálu</t>
  </si>
  <si>
    <t>735118110R00</t>
  </si>
  <si>
    <t>Otopná tělesa litinová článková doplňkové práce tlaková zkouška - vodou</t>
  </si>
  <si>
    <t>735119140R00</t>
  </si>
  <si>
    <t>Otopná tělesa litinová článková montáž bez rozlišení, bez dodávky materiálu</t>
  </si>
  <si>
    <t>735111810R00</t>
  </si>
  <si>
    <t>Demontáž radiátorů litinových článkových</t>
  </si>
  <si>
    <t>735191904R00</t>
  </si>
  <si>
    <t>Ostatní opravy otopných těles vyčištění otopných těles propláchnutím vodou_x000D_
 litinových</t>
  </si>
  <si>
    <t>783324240R00</t>
  </si>
  <si>
    <t>Nátěry otopných těles syntetické litinových radiátorů, základní + dvojnásobné s 1x emailováním</t>
  </si>
  <si>
    <t>800-783</t>
  </si>
  <si>
    <t>783424140R00</t>
  </si>
  <si>
    <t>Nátěry potrubí a armatur syntetické potrubí, do DN 50 mm, dvojnásobné se základním nátěrem</t>
  </si>
  <si>
    <t>na vzduchu schnoucí</t>
  </si>
  <si>
    <t>998733203R00</t>
  </si>
  <si>
    <t>Přesun hmot pro rozvody potrubí v objektech výšky do 24 m</t>
  </si>
  <si>
    <t>970051030R0P</t>
  </si>
  <si>
    <t>Vrtání jádrové do ŽB d 30 mm, vč.likvidace suti</t>
  </si>
  <si>
    <t>0,35*2</t>
  </si>
  <si>
    <t>904      R00</t>
  </si>
  <si>
    <t>Hzs-zkousky v ramci montaz.praci</t>
  </si>
  <si>
    <t>3.19 Požární dohled po řezání a sváření : 16,0</t>
  </si>
  <si>
    <t>3.20 Vypouštění a napouštení systému : 12,0</t>
  </si>
  <si>
    <t>3.20 Vyvážení a zaregulování systému : 72,0</t>
  </si>
  <si>
    <t>Propojovací vodiče, nosné konstrukce, ostatní příslušenství apod.</t>
  </si>
  <si>
    <t>ks</t>
  </si>
  <si>
    <t>D.1.1.4.6-102</t>
  </si>
  <si>
    <t>500</t>
  </si>
  <si>
    <t>C16/1 Jistič, Icn=10kA , char C, 1-pólový, In=16A</t>
  </si>
  <si>
    <t>145</t>
  </si>
  <si>
    <t>10/1N/B/003-A Chránič s nadpr.ochr, Icn=10kA, Ir=250A+puls.SS,A,1+N,char.B, Idn=0.03A, In=10A</t>
  </si>
  <si>
    <t>245</t>
  </si>
  <si>
    <t>16/1N/B/003-A Chránič s nadpr.ochr Ir=250A+puls.SS,A,1+N,char.B, Idn=0.03A, In=16A</t>
  </si>
  <si>
    <t>16/1N/C/003-A Chránič s nadpr.ochr, Icn=10kA, Ir=250A+puls.SS,A,1+N,char.C, Idn=0.03A, In=16A</t>
  </si>
  <si>
    <t>6</t>
  </si>
  <si>
    <t>Řadová svornice 4 mm2</t>
  </si>
  <si>
    <t>12,5</t>
  </si>
  <si>
    <t>7</t>
  </si>
  <si>
    <t>Vývodka P16</t>
  </si>
  <si>
    <t>69,55</t>
  </si>
  <si>
    <t>8</t>
  </si>
  <si>
    <t>Úpravy a doplnění stávajícího rozvaděče</t>
  </si>
  <si>
    <t>hod</t>
  </si>
  <si>
    <t>300</t>
  </si>
  <si>
    <t>"B" LED svítidlo přisazené, 18W, tělo svítidla i difuzor z polykarbonátu, barva bílá, index podání, barev Ra 80, 4000K, 1700 lm, IP54, LED driver</t>
  </si>
  <si>
    <t>D.1.1.4.6-101</t>
  </si>
  <si>
    <t>11</t>
  </si>
  <si>
    <t>Krabice rozvodná na povrch, bezhalogenová, pro kabely do 5x2,5, 5-ti pólová svork. IP 54</t>
  </si>
  <si>
    <t>140</t>
  </si>
  <si>
    <t>12</t>
  </si>
  <si>
    <t>Svorkovnice krabicová 3x1-2,5mm2</t>
  </si>
  <si>
    <t>13</t>
  </si>
  <si>
    <t>Zásuvka jednonásobná (bezšroubové svorky), s ochranným kolíkem, s clonkami; řazení 2P+PE;</t>
  </si>
  <si>
    <t>14</t>
  </si>
  <si>
    <t>Rámeček pro elektroinstalační přístroje, s popisovým polem, jednonásobný;  b. bílá</t>
  </si>
  <si>
    <t>0</t>
  </si>
  <si>
    <t>Zásuvka nástěnná jednonásobná IP 54, s ochranným kolíkem, s víčkem; řazení 2P+PE; b. bílá</t>
  </si>
  <si>
    <t>127,8</t>
  </si>
  <si>
    <t>16</t>
  </si>
  <si>
    <t>Cu-J 3x1.5 mm2</t>
  </si>
  <si>
    <t>27,15</t>
  </si>
  <si>
    <t>17</t>
  </si>
  <si>
    <t>Cu-J 3x2.5 mm2</t>
  </si>
  <si>
    <t>18</t>
  </si>
  <si>
    <t>Cu 6   mm2</t>
  </si>
  <si>
    <t>19</t>
  </si>
  <si>
    <t>Ukončení kabelů do 4x10  mm2</t>
  </si>
  <si>
    <t>72,7</t>
  </si>
  <si>
    <t>20</t>
  </si>
  <si>
    <t>Ukončení kabelů do 5x70  mm2</t>
  </si>
  <si>
    <t>408,7</t>
  </si>
  <si>
    <t>21</t>
  </si>
  <si>
    <t>Žlab kabelový mřížový 55x50, G, délka 3m, vč. nosníků, výložníků, příchytek, kotev apod.</t>
  </si>
  <si>
    <t>284,6</t>
  </si>
  <si>
    <t>22</t>
  </si>
  <si>
    <t>Koruovaná chránička kabelu, d=63mm, do podlahy a venku</t>
  </si>
  <si>
    <t>36,3</t>
  </si>
  <si>
    <t>23</t>
  </si>
  <si>
    <t>Kabelová příchytka jednostranná pro 1 kabel do průměru 10 mm</t>
  </si>
  <si>
    <t>24</t>
  </si>
  <si>
    <t>Vysekání rýh ve stěně, hl.30mm, šire 30 mm</t>
  </si>
  <si>
    <t>25</t>
  </si>
  <si>
    <t>Hrubá výplň rýh maltou</t>
  </si>
  <si>
    <t>26</t>
  </si>
  <si>
    <t>Demontáže stávajících svítidel, rozvodů, ovladačů, apod. (v nezbytně nutném rozsahu) -  v řešených, místnostech 1.NP objektu F</t>
  </si>
  <si>
    <t>Přeložení kabelů do předstěny a zajištění kabelů nad podhledem</t>
  </si>
  <si>
    <t>28</t>
  </si>
  <si>
    <t>Podružný materiál</t>
  </si>
  <si>
    <t>9</t>
  </si>
  <si>
    <t>"A" LED svítidlo vestavné do sádrokartonu, 41W (ekv. 4x14), 4400 lm, 4000K, Ra &gt; 80,  IP54/20,, těleso: ocelový plech, barva bílá, difuzér: mikoroprismatický optický systém, LED driver</t>
  </si>
  <si>
    <t>325</t>
  </si>
  <si>
    <t>29</t>
  </si>
  <si>
    <t>Spolupráce s dodavateli při zapojovani a zkouskach</t>
  </si>
  <si>
    <t>30</t>
  </si>
  <si>
    <t>Koordinace postupu prací s ostatnimi profesemi</t>
  </si>
  <si>
    <t>31</t>
  </si>
  <si>
    <t>Priprava ke komplexni zkousce</t>
  </si>
  <si>
    <t>32</t>
  </si>
  <si>
    <t>Stavební přípomoce</t>
  </si>
  <si>
    <t>33</t>
  </si>
  <si>
    <t>Provedení revizních zkoušek dle ČSN 331500 -  Revizni technik</t>
  </si>
  <si>
    <t>350</t>
  </si>
  <si>
    <t>34</t>
  </si>
  <si>
    <t>Spoluprace s reviz.technikem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</si>
</sst>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D29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SUMIF(F53:F79,A16,I53:I79)+SUMIF(F53:F79,"PSU",I53:I79)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SUMIF(F53:F79,A17,I53:I79)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SUMIF(F53:F79,A18,I53:I79)</f>
        <v>0</v>
      </c>
      <c r="J18" s="85"/>
    </row>
    <row r="19" spans="1:10" ht="23.25" customHeight="1" x14ac:dyDescent="0.2">
      <c r="A19" s="196" t="s">
        <v>117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SUMIF(F53:F79,A19,I53:I79)</f>
        <v>0</v>
      </c>
      <c r="J19" s="85"/>
    </row>
    <row r="20" spans="1:10" ht="23.25" customHeight="1" x14ac:dyDescent="0.2">
      <c r="A20" s="196" t="s">
        <v>118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SUMIF(F53:F79,A20,I53:I79)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'D.1.1 D.0.0 Pol'!AE34+'D.1.1 D.1.1.1 Pol'!AE474+'D.1.1 D.1.1.4.1 Pol'!AE124+'D.1.1 D.1.1.4.6 Pol'!AE140</f>
        <v>0</v>
      </c>
      <c r="G39" s="150">
        <f>'D.1.1 D.0.0 Pol'!AF34+'D.1.1 D.1.1.1 Pol'!AF474+'D.1.1 D.1.1.4.1 Pol'!AF124+'D.1.1 D.1.1.4.6 Pol'!AF140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2</v>
      </c>
      <c r="B41" s="153" t="s">
        <v>53</v>
      </c>
      <c r="C41" s="154" t="s">
        <v>54</v>
      </c>
      <c r="D41" s="154"/>
      <c r="E41" s="154"/>
      <c r="F41" s="155">
        <f>'D.1.1 D.0.0 Pol'!AE34+'D.1.1 D.1.1.1 Pol'!AE474+'D.1.1 D.1.1.4.1 Pol'!AE124+'D.1.1 D.1.1.4.6 Pol'!AE140</f>
        <v>0</v>
      </c>
      <c r="G41" s="156">
        <f>'D.1.1 D.0.0 Pol'!AF34+'D.1.1 D.1.1.1 Pol'!AF474+'D.1.1 D.1.1.4.1 Pol'!AF124+'D.1.1 D.1.1.4.6 Pol'!AF140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56</v>
      </c>
      <c r="D42" s="148"/>
      <c r="E42" s="148"/>
      <c r="F42" s="159">
        <f>'D.1.1 D.0.0 Pol'!AE34</f>
        <v>0</v>
      </c>
      <c r="G42" s="151">
        <f>'D.1.1 D.0.0 Pol'!AF34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57</v>
      </c>
      <c r="C43" s="148" t="s">
        <v>58</v>
      </c>
      <c r="D43" s="148"/>
      <c r="E43" s="148"/>
      <c r="F43" s="159">
        <f>'D.1.1 D.1.1.1 Pol'!AE474</f>
        <v>0</v>
      </c>
      <c r="G43" s="151">
        <f>'D.1.1 D.1.1.1 Pol'!AF474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59</v>
      </c>
      <c r="C44" s="148" t="s">
        <v>60</v>
      </c>
      <c r="D44" s="148"/>
      <c r="E44" s="148"/>
      <c r="F44" s="159">
        <f>'D.1.1 D.1.1.4.1 Pol'!AE124</f>
        <v>0</v>
      </c>
      <c r="G44" s="151">
        <f>'D.1.1 D.1.1.4.1 Pol'!AF124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3</v>
      </c>
      <c r="B45" s="158" t="s">
        <v>61</v>
      </c>
      <c r="C45" s="148" t="s">
        <v>62</v>
      </c>
      <c r="D45" s="148"/>
      <c r="E45" s="148"/>
      <c r="F45" s="159">
        <f>'D.1.1 D.1.1.4.6 Pol'!AE140</f>
        <v>0</v>
      </c>
      <c r="G45" s="151">
        <f>'D.1.1 D.1.1.4.6 Pol'!AF140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7"/>
      <c r="B46" s="160" t="s">
        <v>63</v>
      </c>
      <c r="C46" s="161"/>
      <c r="D46" s="161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4">
        <f>SUMIF(A39:A45,"=1",I39:I45)</f>
        <v>0</v>
      </c>
      <c r="J46" s="165">
        <f>SUMIF(A39:A45,"=1",J39:J45)</f>
        <v>0</v>
      </c>
    </row>
    <row r="50" spans="1:10" ht="15.75" x14ac:dyDescent="0.25">
      <c r="B50" s="176" t="s">
        <v>65</v>
      </c>
    </row>
    <row r="52" spans="1:10" ht="25.5" customHeight="1" x14ac:dyDescent="0.2">
      <c r="A52" s="178"/>
      <c r="B52" s="181" t="s">
        <v>17</v>
      </c>
      <c r="C52" s="181" t="s">
        <v>5</v>
      </c>
      <c r="D52" s="182"/>
      <c r="E52" s="182"/>
      <c r="F52" s="183" t="s">
        <v>66</v>
      </c>
      <c r="G52" s="183"/>
      <c r="H52" s="183"/>
      <c r="I52" s="183" t="s">
        <v>29</v>
      </c>
      <c r="J52" s="183" t="s">
        <v>0</v>
      </c>
    </row>
    <row r="53" spans="1:10" ht="36.75" customHeight="1" x14ac:dyDescent="0.2">
      <c r="A53" s="179"/>
      <c r="B53" s="184" t="s">
        <v>67</v>
      </c>
      <c r="C53" s="185" t="s">
        <v>68</v>
      </c>
      <c r="D53" s="186"/>
      <c r="E53" s="186"/>
      <c r="F53" s="192" t="s">
        <v>24</v>
      </c>
      <c r="G53" s="193"/>
      <c r="H53" s="193"/>
      <c r="I53" s="193">
        <f>'D.1.1 D.1.1.4.6 Pol'!G8</f>
        <v>0</v>
      </c>
      <c r="J53" s="190" t="str">
        <f>IF(I80=0,"",I53/I80*100)</f>
        <v/>
      </c>
    </row>
    <row r="54" spans="1:10" ht="36.75" customHeight="1" x14ac:dyDescent="0.2">
      <c r="A54" s="179"/>
      <c r="B54" s="184" t="s">
        <v>69</v>
      </c>
      <c r="C54" s="185" t="s">
        <v>62</v>
      </c>
      <c r="D54" s="186"/>
      <c r="E54" s="186"/>
      <c r="F54" s="192" t="s">
        <v>24</v>
      </c>
      <c r="G54" s="193"/>
      <c r="H54" s="193"/>
      <c r="I54" s="193">
        <f>'D.1.1 D.1.1.4.6 Pol'!G41</f>
        <v>0</v>
      </c>
      <c r="J54" s="190" t="str">
        <f>IF(I80=0,"",I54/I80*100)</f>
        <v/>
      </c>
    </row>
    <row r="55" spans="1:10" ht="36.75" customHeight="1" x14ac:dyDescent="0.2">
      <c r="A55" s="179"/>
      <c r="B55" s="184" t="s">
        <v>70</v>
      </c>
      <c r="C55" s="185" t="s">
        <v>71</v>
      </c>
      <c r="D55" s="186"/>
      <c r="E55" s="186"/>
      <c r="F55" s="192" t="s">
        <v>24</v>
      </c>
      <c r="G55" s="193"/>
      <c r="H55" s="193"/>
      <c r="I55" s="193">
        <f>'D.1.1 D.1.1.4.6 Pol'!G120</f>
        <v>0</v>
      </c>
      <c r="J55" s="190" t="str">
        <f>IF(I80=0,"",I55/I80*100)</f>
        <v/>
      </c>
    </row>
    <row r="56" spans="1:10" ht="36.75" customHeight="1" x14ac:dyDescent="0.2">
      <c r="A56" s="179"/>
      <c r="B56" s="184" t="s">
        <v>72</v>
      </c>
      <c r="C56" s="185" t="s">
        <v>73</v>
      </c>
      <c r="D56" s="186"/>
      <c r="E56" s="186"/>
      <c r="F56" s="192" t="s">
        <v>24</v>
      </c>
      <c r="G56" s="193"/>
      <c r="H56" s="193"/>
      <c r="I56" s="193">
        <f>'D.1.1 D.1.1.1 Pol'!G8</f>
        <v>0</v>
      </c>
      <c r="J56" s="190" t="str">
        <f>IF(I80=0,"",I56/I80*100)</f>
        <v/>
      </c>
    </row>
    <row r="57" spans="1:10" ht="36.75" customHeight="1" x14ac:dyDescent="0.2">
      <c r="A57" s="179"/>
      <c r="B57" s="184" t="s">
        <v>74</v>
      </c>
      <c r="C57" s="185" t="s">
        <v>75</v>
      </c>
      <c r="D57" s="186"/>
      <c r="E57" s="186"/>
      <c r="F57" s="192" t="s">
        <v>24</v>
      </c>
      <c r="G57" s="193"/>
      <c r="H57" s="193"/>
      <c r="I57" s="193">
        <f>'D.1.1 D.1.1.1 Pol'!G27</f>
        <v>0</v>
      </c>
      <c r="J57" s="190" t="str">
        <f>IF(I80=0,"",I57/I80*100)</f>
        <v/>
      </c>
    </row>
    <row r="58" spans="1:10" ht="36.75" customHeight="1" x14ac:dyDescent="0.2">
      <c r="A58" s="179"/>
      <c r="B58" s="184" t="s">
        <v>76</v>
      </c>
      <c r="C58" s="185" t="s">
        <v>77</v>
      </c>
      <c r="D58" s="186"/>
      <c r="E58" s="186"/>
      <c r="F58" s="192" t="s">
        <v>24</v>
      </c>
      <c r="G58" s="193"/>
      <c r="H58" s="193"/>
      <c r="I58" s="193">
        <f>'D.1.1 D.1.1.1 Pol'!G79</f>
        <v>0</v>
      </c>
      <c r="J58" s="190" t="str">
        <f>IF(I80=0,"",I58/I80*100)</f>
        <v/>
      </c>
    </row>
    <row r="59" spans="1:10" ht="36.75" customHeight="1" x14ac:dyDescent="0.2">
      <c r="A59" s="179"/>
      <c r="B59" s="184" t="s">
        <v>78</v>
      </c>
      <c r="C59" s="185" t="s">
        <v>79</v>
      </c>
      <c r="D59" s="186"/>
      <c r="E59" s="186"/>
      <c r="F59" s="192" t="s">
        <v>24</v>
      </c>
      <c r="G59" s="193"/>
      <c r="H59" s="193"/>
      <c r="I59" s="193">
        <f>'D.1.1 D.1.1.1 Pol'!G106</f>
        <v>0</v>
      </c>
      <c r="J59" s="190" t="str">
        <f>IF(I80=0,"",I59/I80*100)</f>
        <v/>
      </c>
    </row>
    <row r="60" spans="1:10" ht="36.75" customHeight="1" x14ac:dyDescent="0.2">
      <c r="A60" s="179"/>
      <c r="B60" s="184" t="s">
        <v>80</v>
      </c>
      <c r="C60" s="185" t="s">
        <v>81</v>
      </c>
      <c r="D60" s="186"/>
      <c r="E60" s="186"/>
      <c r="F60" s="192" t="s">
        <v>24</v>
      </c>
      <c r="G60" s="193"/>
      <c r="H60" s="193"/>
      <c r="I60" s="193">
        <f>'D.1.1 D.1.1.1 Pol'!G145</f>
        <v>0</v>
      </c>
      <c r="J60" s="190" t="str">
        <f>IF(I80=0,"",I60/I80*100)</f>
        <v/>
      </c>
    </row>
    <row r="61" spans="1:10" ht="36.75" customHeight="1" x14ac:dyDescent="0.2">
      <c r="A61" s="179"/>
      <c r="B61" s="184" t="s">
        <v>82</v>
      </c>
      <c r="C61" s="185" t="s">
        <v>83</v>
      </c>
      <c r="D61" s="186"/>
      <c r="E61" s="186"/>
      <c r="F61" s="192" t="s">
        <v>24</v>
      </c>
      <c r="G61" s="193"/>
      <c r="H61" s="193"/>
      <c r="I61" s="193">
        <f>'D.1.1 D.1.1.1 Pol'!G151</f>
        <v>0</v>
      </c>
      <c r="J61" s="190" t="str">
        <f>IF(I80=0,"",I61/I80*100)</f>
        <v/>
      </c>
    </row>
    <row r="62" spans="1:10" ht="36.75" customHeight="1" x14ac:dyDescent="0.2">
      <c r="A62" s="179"/>
      <c r="B62" s="184" t="s">
        <v>84</v>
      </c>
      <c r="C62" s="185" t="s">
        <v>85</v>
      </c>
      <c r="D62" s="186"/>
      <c r="E62" s="186"/>
      <c r="F62" s="192" t="s">
        <v>24</v>
      </c>
      <c r="G62" s="193"/>
      <c r="H62" s="193"/>
      <c r="I62" s="193">
        <f>'D.1.1 D.1.1.1 Pol'!G160</f>
        <v>0</v>
      </c>
      <c r="J62" s="190" t="str">
        <f>IF(I80=0,"",I62/I80*100)</f>
        <v/>
      </c>
    </row>
    <row r="63" spans="1:10" ht="36.75" customHeight="1" x14ac:dyDescent="0.2">
      <c r="A63" s="179"/>
      <c r="B63" s="184" t="s">
        <v>86</v>
      </c>
      <c r="C63" s="185" t="s">
        <v>87</v>
      </c>
      <c r="D63" s="186"/>
      <c r="E63" s="186"/>
      <c r="F63" s="192" t="s">
        <v>24</v>
      </c>
      <c r="G63" s="193"/>
      <c r="H63" s="193"/>
      <c r="I63" s="193">
        <f>'D.1.1 D.1.1.1 Pol'!G200</f>
        <v>0</v>
      </c>
      <c r="J63" s="190" t="str">
        <f>IF(I80=0,"",I63/I80*100)</f>
        <v/>
      </c>
    </row>
    <row r="64" spans="1:10" ht="36.75" customHeight="1" x14ac:dyDescent="0.2">
      <c r="A64" s="179"/>
      <c r="B64" s="184" t="s">
        <v>88</v>
      </c>
      <c r="C64" s="185" t="s">
        <v>89</v>
      </c>
      <c r="D64" s="186"/>
      <c r="E64" s="186"/>
      <c r="F64" s="192" t="s">
        <v>24</v>
      </c>
      <c r="G64" s="193"/>
      <c r="H64" s="193"/>
      <c r="I64" s="193">
        <f>'D.1.1 D.1.1.1 Pol'!G260</f>
        <v>0</v>
      </c>
      <c r="J64" s="190" t="str">
        <f>IF(I80=0,"",I64/I80*100)</f>
        <v/>
      </c>
    </row>
    <row r="65" spans="1:10" ht="36.75" customHeight="1" x14ac:dyDescent="0.2">
      <c r="A65" s="179"/>
      <c r="B65" s="184" t="s">
        <v>90</v>
      </c>
      <c r="C65" s="185" t="s">
        <v>91</v>
      </c>
      <c r="D65" s="186"/>
      <c r="E65" s="186"/>
      <c r="F65" s="192" t="s">
        <v>24</v>
      </c>
      <c r="G65" s="193"/>
      <c r="H65" s="193"/>
      <c r="I65" s="193">
        <f>'D.1.1 D.1.1.1 Pol'!G267</f>
        <v>0</v>
      </c>
      <c r="J65" s="190" t="str">
        <f>IF(I80=0,"",I65/I80*100)</f>
        <v/>
      </c>
    </row>
    <row r="66" spans="1:10" ht="36.75" customHeight="1" x14ac:dyDescent="0.2">
      <c r="A66" s="179"/>
      <c r="B66" s="184" t="s">
        <v>92</v>
      </c>
      <c r="C66" s="185" t="s">
        <v>93</v>
      </c>
      <c r="D66" s="186"/>
      <c r="E66" s="186"/>
      <c r="F66" s="192" t="s">
        <v>25</v>
      </c>
      <c r="G66" s="193"/>
      <c r="H66" s="193"/>
      <c r="I66" s="193">
        <f>'D.1.1 D.1.1.1 Pol'!G282</f>
        <v>0</v>
      </c>
      <c r="J66" s="190" t="str">
        <f>IF(I80=0,"",I66/I80*100)</f>
        <v/>
      </c>
    </row>
    <row r="67" spans="1:10" ht="36.75" customHeight="1" x14ac:dyDescent="0.2">
      <c r="A67" s="179"/>
      <c r="B67" s="184" t="s">
        <v>94</v>
      </c>
      <c r="C67" s="185" t="s">
        <v>95</v>
      </c>
      <c r="D67" s="186"/>
      <c r="E67" s="186"/>
      <c r="F67" s="192" t="s">
        <v>25</v>
      </c>
      <c r="G67" s="193"/>
      <c r="H67" s="193"/>
      <c r="I67" s="193">
        <f>'D.1.1 D.1.1.4.1 Pol'!G8</f>
        <v>0</v>
      </c>
      <c r="J67" s="190" t="str">
        <f>IF(I80=0,"",I67/I80*100)</f>
        <v/>
      </c>
    </row>
    <row r="68" spans="1:10" ht="36.75" customHeight="1" x14ac:dyDescent="0.2">
      <c r="A68" s="179"/>
      <c r="B68" s="184" t="s">
        <v>96</v>
      </c>
      <c r="C68" s="185" t="s">
        <v>97</v>
      </c>
      <c r="D68" s="186"/>
      <c r="E68" s="186"/>
      <c r="F68" s="192" t="s">
        <v>25</v>
      </c>
      <c r="G68" s="193"/>
      <c r="H68" s="193"/>
      <c r="I68" s="193">
        <f>'D.1.1 D.1.1.4.1 Pol'!G46</f>
        <v>0</v>
      </c>
      <c r="J68" s="190" t="str">
        <f>IF(I80=0,"",I68/I80*100)</f>
        <v/>
      </c>
    </row>
    <row r="69" spans="1:10" ht="36.75" customHeight="1" x14ac:dyDescent="0.2">
      <c r="A69" s="179"/>
      <c r="B69" s="184" t="s">
        <v>98</v>
      </c>
      <c r="C69" s="185" t="s">
        <v>99</v>
      </c>
      <c r="D69" s="186"/>
      <c r="E69" s="186"/>
      <c r="F69" s="192" t="s">
        <v>25</v>
      </c>
      <c r="G69" s="193"/>
      <c r="H69" s="193"/>
      <c r="I69" s="193">
        <f>'D.1.1 D.1.1.4.1 Pol'!G60</f>
        <v>0</v>
      </c>
      <c r="J69" s="190" t="str">
        <f>IF(I80=0,"",I69/I80*100)</f>
        <v/>
      </c>
    </row>
    <row r="70" spans="1:10" ht="36.75" customHeight="1" x14ac:dyDescent="0.2">
      <c r="A70" s="179"/>
      <c r="B70" s="184" t="s">
        <v>100</v>
      </c>
      <c r="C70" s="185" t="s">
        <v>101</v>
      </c>
      <c r="D70" s="186"/>
      <c r="E70" s="186"/>
      <c r="F70" s="192" t="s">
        <v>25</v>
      </c>
      <c r="G70" s="193"/>
      <c r="H70" s="193"/>
      <c r="I70" s="193">
        <f>'D.1.1 D.1.1.1 Pol'!G301</f>
        <v>0</v>
      </c>
      <c r="J70" s="190" t="str">
        <f>IF(I80=0,"",I70/I80*100)</f>
        <v/>
      </c>
    </row>
    <row r="71" spans="1:10" ht="36.75" customHeight="1" x14ac:dyDescent="0.2">
      <c r="A71" s="179"/>
      <c r="B71" s="184" t="s">
        <v>102</v>
      </c>
      <c r="C71" s="185" t="s">
        <v>103</v>
      </c>
      <c r="D71" s="186"/>
      <c r="E71" s="186"/>
      <c r="F71" s="192" t="s">
        <v>25</v>
      </c>
      <c r="G71" s="193"/>
      <c r="H71" s="193"/>
      <c r="I71" s="193">
        <f>'D.1.1 D.1.1.1 Pol'!G315</f>
        <v>0</v>
      </c>
      <c r="J71" s="190" t="str">
        <f>IF(I80=0,"",I71/I80*100)</f>
        <v/>
      </c>
    </row>
    <row r="72" spans="1:10" ht="36.75" customHeight="1" x14ac:dyDescent="0.2">
      <c r="A72" s="179"/>
      <c r="B72" s="184" t="s">
        <v>104</v>
      </c>
      <c r="C72" s="185" t="s">
        <v>105</v>
      </c>
      <c r="D72" s="186"/>
      <c r="E72" s="186"/>
      <c r="F72" s="192" t="s">
        <v>25</v>
      </c>
      <c r="G72" s="193"/>
      <c r="H72" s="193"/>
      <c r="I72" s="193">
        <f>'D.1.1 D.1.1.1 Pol'!G354</f>
        <v>0</v>
      </c>
      <c r="J72" s="190" t="str">
        <f>IF(I80=0,"",I72/I80*100)</f>
        <v/>
      </c>
    </row>
    <row r="73" spans="1:10" ht="36.75" customHeight="1" x14ac:dyDescent="0.2">
      <c r="A73" s="179"/>
      <c r="B73" s="184" t="s">
        <v>106</v>
      </c>
      <c r="C73" s="185" t="s">
        <v>107</v>
      </c>
      <c r="D73" s="186"/>
      <c r="E73" s="186"/>
      <c r="F73" s="192" t="s">
        <v>25</v>
      </c>
      <c r="G73" s="193"/>
      <c r="H73" s="193"/>
      <c r="I73" s="193">
        <f>'D.1.1 D.1.1.1 Pol'!G382</f>
        <v>0</v>
      </c>
      <c r="J73" s="190" t="str">
        <f>IF(I80=0,"",I73/I80*100)</f>
        <v/>
      </c>
    </row>
    <row r="74" spans="1:10" ht="36.75" customHeight="1" x14ac:dyDescent="0.2">
      <c r="A74" s="179"/>
      <c r="B74" s="184" t="s">
        <v>108</v>
      </c>
      <c r="C74" s="185" t="s">
        <v>109</v>
      </c>
      <c r="D74" s="186"/>
      <c r="E74" s="186"/>
      <c r="F74" s="192" t="s">
        <v>25</v>
      </c>
      <c r="G74" s="193"/>
      <c r="H74" s="193"/>
      <c r="I74" s="193">
        <f>'D.1.1 D.1.1.1 Pol'!G391</f>
        <v>0</v>
      </c>
      <c r="J74" s="190" t="str">
        <f>IF(I80=0,"",I74/I80*100)</f>
        <v/>
      </c>
    </row>
    <row r="75" spans="1:10" ht="36.75" customHeight="1" x14ac:dyDescent="0.2">
      <c r="A75" s="179"/>
      <c r="B75" s="184" t="s">
        <v>110</v>
      </c>
      <c r="C75" s="185" t="s">
        <v>111</v>
      </c>
      <c r="D75" s="186"/>
      <c r="E75" s="186"/>
      <c r="F75" s="192" t="s">
        <v>25</v>
      </c>
      <c r="G75" s="193"/>
      <c r="H75" s="193"/>
      <c r="I75" s="193">
        <f>'D.1.1 D.1.1.1 Pol'!G398</f>
        <v>0</v>
      </c>
      <c r="J75" s="190" t="str">
        <f>IF(I80=0,"",I75/I80*100)</f>
        <v/>
      </c>
    </row>
    <row r="76" spans="1:10" ht="36.75" customHeight="1" x14ac:dyDescent="0.2">
      <c r="A76" s="179"/>
      <c r="B76" s="184" t="s">
        <v>112</v>
      </c>
      <c r="C76" s="185" t="s">
        <v>113</v>
      </c>
      <c r="D76" s="186"/>
      <c r="E76" s="186"/>
      <c r="F76" s="192" t="s">
        <v>25</v>
      </c>
      <c r="G76" s="193"/>
      <c r="H76" s="193"/>
      <c r="I76" s="193">
        <f>'D.1.1 D.1.1.1 Pol'!G427</f>
        <v>0</v>
      </c>
      <c r="J76" s="190" t="str">
        <f>IF(I80=0,"",I76/I80*100)</f>
        <v/>
      </c>
    </row>
    <row r="77" spans="1:10" ht="36.75" customHeight="1" x14ac:dyDescent="0.2">
      <c r="A77" s="179"/>
      <c r="B77" s="184" t="s">
        <v>114</v>
      </c>
      <c r="C77" s="185" t="s">
        <v>115</v>
      </c>
      <c r="D77" s="186"/>
      <c r="E77" s="186"/>
      <c r="F77" s="192" t="s">
        <v>116</v>
      </c>
      <c r="G77" s="193"/>
      <c r="H77" s="193"/>
      <c r="I77" s="193">
        <f>'D.1.1 D.1.1.1 Pol'!G435</f>
        <v>0</v>
      </c>
      <c r="J77" s="190" t="str">
        <f>IF(I80=0,"",I77/I80*100)</f>
        <v/>
      </c>
    </row>
    <row r="78" spans="1:10" ht="36.75" customHeight="1" x14ac:dyDescent="0.2">
      <c r="A78" s="179"/>
      <c r="B78" s="184" t="s">
        <v>117</v>
      </c>
      <c r="C78" s="185" t="s">
        <v>27</v>
      </c>
      <c r="D78" s="186"/>
      <c r="E78" s="186"/>
      <c r="F78" s="192" t="s">
        <v>117</v>
      </c>
      <c r="G78" s="193"/>
      <c r="H78" s="193"/>
      <c r="I78" s="193">
        <f>'D.1.1 D.0.0 Pol'!G8</f>
        <v>0</v>
      </c>
      <c r="J78" s="190" t="str">
        <f>IF(I80=0,"",I78/I80*100)</f>
        <v/>
      </c>
    </row>
    <row r="79" spans="1:10" ht="36.75" customHeight="1" x14ac:dyDescent="0.2">
      <c r="A79" s="179"/>
      <c r="B79" s="184" t="s">
        <v>118</v>
      </c>
      <c r="C79" s="185" t="s">
        <v>28</v>
      </c>
      <c r="D79" s="186"/>
      <c r="E79" s="186"/>
      <c r="F79" s="192" t="s">
        <v>118</v>
      </c>
      <c r="G79" s="193"/>
      <c r="H79" s="193"/>
      <c r="I79" s="193">
        <f>'D.1.1 D.0.0 Pol'!G18</f>
        <v>0</v>
      </c>
      <c r="J79" s="190" t="str">
        <f>IF(I80=0,"",I79/I80*100)</f>
        <v/>
      </c>
    </row>
    <row r="80" spans="1:10" ht="25.5" customHeight="1" x14ac:dyDescent="0.2">
      <c r="A80" s="180"/>
      <c r="B80" s="187" t="s">
        <v>1</v>
      </c>
      <c r="C80" s="188"/>
      <c r="D80" s="189"/>
      <c r="E80" s="189"/>
      <c r="F80" s="194"/>
      <c r="G80" s="195"/>
      <c r="H80" s="195"/>
      <c r="I80" s="195">
        <f>SUM(I53:I79)</f>
        <v>0</v>
      </c>
      <c r="J80" s="191">
        <f>SUM(J53:J79)</f>
        <v>0</v>
      </c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  <row r="83" spans="6:10" x14ac:dyDescent="0.2">
      <c r="F83" s="135"/>
      <c r="G83" s="135"/>
      <c r="H83" s="135"/>
      <c r="I83" s="135"/>
      <c r="J83" s="136"/>
    </row>
  </sheetData>
  <sheetProtection password="D29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D29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119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123</v>
      </c>
    </row>
    <row r="5" spans="1:60" x14ac:dyDescent="0.2">
      <c r="D5" s="10"/>
    </row>
    <row r="6" spans="1:60" ht="38.25" x14ac:dyDescent="0.2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29</v>
      </c>
      <c r="H6" s="211" t="s">
        <v>30</v>
      </c>
      <c r="I6" s="211" t="s">
        <v>130</v>
      </c>
      <c r="J6" s="211" t="s">
        <v>31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145</v>
      </c>
      <c r="B8" s="227" t="s">
        <v>117</v>
      </c>
      <c r="C8" s="245" t="s">
        <v>27</v>
      </c>
      <c r="D8" s="228"/>
      <c r="E8" s="229"/>
      <c r="F8" s="230"/>
      <c r="G8" s="230">
        <f>SUMIF(AG9:AG17,"&lt;&gt;NOR",G9:G17)</f>
        <v>0</v>
      </c>
      <c r="H8" s="230"/>
      <c r="I8" s="230">
        <f>SUM(I9:I17)</f>
        <v>0</v>
      </c>
      <c r="J8" s="230"/>
      <c r="K8" s="230">
        <f>SUM(K9:K17)</f>
        <v>0</v>
      </c>
      <c r="L8" s="230"/>
      <c r="M8" s="230">
        <f>SUM(M9:M17)</f>
        <v>0</v>
      </c>
      <c r="N8" s="230"/>
      <c r="O8" s="230">
        <f>SUM(O9:O17)</f>
        <v>0</v>
      </c>
      <c r="P8" s="230"/>
      <c r="Q8" s="230">
        <f>SUM(Q9:Q17)</f>
        <v>0</v>
      </c>
      <c r="R8" s="230"/>
      <c r="S8" s="230"/>
      <c r="T8" s="231"/>
      <c r="U8" s="225"/>
      <c r="V8" s="225">
        <f>SUM(V9:V17)</f>
        <v>0</v>
      </c>
      <c r="W8" s="225"/>
      <c r="X8" s="225"/>
      <c r="AG8" t="s">
        <v>146</v>
      </c>
    </row>
    <row r="9" spans="1:60" outlineLevel="1" x14ac:dyDescent="0.2">
      <c r="A9" s="232">
        <v>1</v>
      </c>
      <c r="B9" s="233" t="s">
        <v>147</v>
      </c>
      <c r="C9" s="246" t="s">
        <v>148</v>
      </c>
      <c r="D9" s="234" t="s">
        <v>149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150</v>
      </c>
      <c r="T9" s="238" t="s">
        <v>151</v>
      </c>
      <c r="U9" s="223">
        <v>0</v>
      </c>
      <c r="V9" s="223">
        <f>ROUND(E9*U9,2)</f>
        <v>0</v>
      </c>
      <c r="W9" s="223"/>
      <c r="X9" s="223" t="s">
        <v>152</v>
      </c>
      <c r="Y9" s="212"/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20"/>
      <c r="B10" s="221"/>
      <c r="C10" s="247" t="s">
        <v>154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9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48"/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156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2">
        <v>2</v>
      </c>
      <c r="B12" s="233" t="s">
        <v>157</v>
      </c>
      <c r="C12" s="246" t="s">
        <v>158</v>
      </c>
      <c r="D12" s="234" t="s">
        <v>149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150</v>
      </c>
      <c r="T12" s="238" t="s">
        <v>151</v>
      </c>
      <c r="U12" s="223">
        <v>0</v>
      </c>
      <c r="V12" s="223">
        <f>ROUND(E12*U12,2)</f>
        <v>0</v>
      </c>
      <c r="W12" s="223"/>
      <c r="X12" s="223" t="s">
        <v>152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153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20"/>
      <c r="B13" s="221"/>
      <c r="C13" s="247" t="s">
        <v>159</v>
      </c>
      <c r="D13" s="240"/>
      <c r="E13" s="240"/>
      <c r="F13" s="240"/>
      <c r="G13" s="24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155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9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48"/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156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2">
        <v>3</v>
      </c>
      <c r="B15" s="233" t="s">
        <v>160</v>
      </c>
      <c r="C15" s="246" t="s">
        <v>161</v>
      </c>
      <c r="D15" s="234" t="s">
        <v>149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150</v>
      </c>
      <c r="T15" s="238" t="s">
        <v>151</v>
      </c>
      <c r="U15" s="223">
        <v>0</v>
      </c>
      <c r="V15" s="223">
        <f>ROUND(E15*U15,2)</f>
        <v>0</v>
      </c>
      <c r="W15" s="223"/>
      <c r="X15" s="223" t="s">
        <v>152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153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20"/>
      <c r="B16" s="221"/>
      <c r="C16" s="247" t="s">
        <v>162</v>
      </c>
      <c r="D16" s="240"/>
      <c r="E16" s="240"/>
      <c r="F16" s="240"/>
      <c r="G16" s="24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39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48"/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156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6" t="s">
        <v>145</v>
      </c>
      <c r="B18" s="227" t="s">
        <v>118</v>
      </c>
      <c r="C18" s="245" t="s">
        <v>28</v>
      </c>
      <c r="D18" s="228"/>
      <c r="E18" s="229"/>
      <c r="F18" s="230"/>
      <c r="G18" s="230">
        <f>SUMIF(AG19:AG32,"&lt;&gt;NOR",G19:G32)</f>
        <v>0</v>
      </c>
      <c r="H18" s="230"/>
      <c r="I18" s="230">
        <f>SUM(I19:I32)</f>
        <v>0</v>
      </c>
      <c r="J18" s="230"/>
      <c r="K18" s="230">
        <f>SUM(K19:K32)</f>
        <v>0</v>
      </c>
      <c r="L18" s="230"/>
      <c r="M18" s="230">
        <f>SUM(M19:M32)</f>
        <v>0</v>
      </c>
      <c r="N18" s="230"/>
      <c r="O18" s="230">
        <f>SUM(O19:O32)</f>
        <v>0</v>
      </c>
      <c r="P18" s="230"/>
      <c r="Q18" s="230">
        <f>SUM(Q19:Q32)</f>
        <v>0</v>
      </c>
      <c r="R18" s="230"/>
      <c r="S18" s="230"/>
      <c r="T18" s="231"/>
      <c r="U18" s="225"/>
      <c r="V18" s="225">
        <f>SUM(V19:V32)</f>
        <v>0</v>
      </c>
      <c r="W18" s="225"/>
      <c r="X18" s="225"/>
      <c r="AG18" t="s">
        <v>146</v>
      </c>
    </row>
    <row r="19" spans="1:60" ht="22.5" outlineLevel="1" x14ac:dyDescent="0.2">
      <c r="A19" s="232">
        <v>4</v>
      </c>
      <c r="B19" s="233" t="s">
        <v>163</v>
      </c>
      <c r="C19" s="246" t="s">
        <v>164</v>
      </c>
      <c r="D19" s="234" t="s">
        <v>165</v>
      </c>
      <c r="E19" s="235">
        <v>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/>
      <c r="S19" s="237" t="s">
        <v>166</v>
      </c>
      <c r="T19" s="238" t="s">
        <v>151</v>
      </c>
      <c r="U19" s="223">
        <v>0</v>
      </c>
      <c r="V19" s="223">
        <f>ROUND(E19*U19,2)</f>
        <v>0</v>
      </c>
      <c r="W19" s="223"/>
      <c r="X19" s="223" t="s">
        <v>152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49"/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156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2">
        <v>5</v>
      </c>
      <c r="B21" s="233" t="s">
        <v>167</v>
      </c>
      <c r="C21" s="246" t="s">
        <v>168</v>
      </c>
      <c r="D21" s="234" t="s">
        <v>165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166</v>
      </c>
      <c r="T21" s="238" t="s">
        <v>151</v>
      </c>
      <c r="U21" s="223">
        <v>0</v>
      </c>
      <c r="V21" s="223">
        <f>ROUND(E21*U21,2)</f>
        <v>0</v>
      </c>
      <c r="W21" s="223"/>
      <c r="X21" s="223" t="s">
        <v>152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153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49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156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33.75" outlineLevel="1" x14ac:dyDescent="0.2">
      <c r="A23" s="232">
        <v>6</v>
      </c>
      <c r="B23" s="233" t="s">
        <v>169</v>
      </c>
      <c r="C23" s="246" t="s">
        <v>170</v>
      </c>
      <c r="D23" s="234" t="s">
        <v>165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166</v>
      </c>
      <c r="T23" s="238" t="s">
        <v>151</v>
      </c>
      <c r="U23" s="223">
        <v>0</v>
      </c>
      <c r="V23" s="223">
        <f>ROUND(E23*U23,2)</f>
        <v>0</v>
      </c>
      <c r="W23" s="223"/>
      <c r="X23" s="223" t="s">
        <v>152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153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47" t="s">
        <v>171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48"/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156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2">
        <v>7</v>
      </c>
      <c r="B26" s="233" t="s">
        <v>172</v>
      </c>
      <c r="C26" s="246" t="s">
        <v>173</v>
      </c>
      <c r="D26" s="234" t="s">
        <v>165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166</v>
      </c>
      <c r="T26" s="238" t="s">
        <v>151</v>
      </c>
      <c r="U26" s="223">
        <v>0</v>
      </c>
      <c r="V26" s="223">
        <f>ROUND(E26*U26,2)</f>
        <v>0</v>
      </c>
      <c r="W26" s="223"/>
      <c r="X26" s="223" t="s">
        <v>152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153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49"/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156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2">
        <v>8</v>
      </c>
      <c r="B28" s="233" t="s">
        <v>174</v>
      </c>
      <c r="C28" s="246" t="s">
        <v>175</v>
      </c>
      <c r="D28" s="234" t="s">
        <v>165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166</v>
      </c>
      <c r="T28" s="238" t="s">
        <v>151</v>
      </c>
      <c r="U28" s="223">
        <v>0</v>
      </c>
      <c r="V28" s="223">
        <f>ROUND(E28*U28,2)</f>
        <v>0</v>
      </c>
      <c r="W28" s="223"/>
      <c r="X28" s="223" t="s">
        <v>152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49"/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156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2">
        <v>9</v>
      </c>
      <c r="B30" s="233" t="s">
        <v>176</v>
      </c>
      <c r="C30" s="246" t="s">
        <v>177</v>
      </c>
      <c r="D30" s="234" t="s">
        <v>149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150</v>
      </c>
      <c r="T30" s="238" t="s">
        <v>151</v>
      </c>
      <c r="U30" s="223">
        <v>0</v>
      </c>
      <c r="V30" s="223">
        <f>ROUND(E30*U30,2)</f>
        <v>0</v>
      </c>
      <c r="W30" s="223"/>
      <c r="X30" s="223" t="s">
        <v>152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3.75" outlineLevel="1" x14ac:dyDescent="0.2">
      <c r="A31" s="220"/>
      <c r="B31" s="221"/>
      <c r="C31" s="247" t="s">
        <v>178</v>
      </c>
      <c r="D31" s="240"/>
      <c r="E31" s="240"/>
      <c r="F31" s="240"/>
      <c r="G31" s="24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155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39" t="str">
        <f>C31</f>
        <v>Náklady na ochranu staveniště před vstupem nepovolaných osob, včetně příslušného značení, ostrahy v průběhu výstavby, 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48"/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156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">
      <c r="A33" s="3"/>
      <c r="B33" s="4"/>
      <c r="C33" s="25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132</v>
      </c>
    </row>
    <row r="34" spans="1:33" x14ac:dyDescent="0.2">
      <c r="A34" s="215"/>
      <c r="B34" s="216" t="s">
        <v>29</v>
      </c>
      <c r="C34" s="251"/>
      <c r="D34" s="217"/>
      <c r="E34" s="218"/>
      <c r="F34" s="218"/>
      <c r="G34" s="244">
        <f>G8+G18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179</v>
      </c>
    </row>
    <row r="35" spans="1:33" x14ac:dyDescent="0.2">
      <c r="A35" s="219" t="s">
        <v>180</v>
      </c>
      <c r="B35" s="219"/>
      <c r="C35" s="25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 t="s">
        <v>181</v>
      </c>
      <c r="C36" s="250" t="s">
        <v>182</v>
      </c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183</v>
      </c>
    </row>
    <row r="37" spans="1:33" x14ac:dyDescent="0.2">
      <c r="A37" s="3"/>
      <c r="B37" s="4" t="s">
        <v>184</v>
      </c>
      <c r="C37" s="250" t="s">
        <v>185</v>
      </c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186</v>
      </c>
    </row>
    <row r="38" spans="1:33" x14ac:dyDescent="0.2">
      <c r="A38" s="3"/>
      <c r="B38" s="4"/>
      <c r="C38" s="250" t="s">
        <v>187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188</v>
      </c>
    </row>
    <row r="39" spans="1:33" x14ac:dyDescent="0.2">
      <c r="A39" s="3"/>
      <c r="B39" s="4"/>
      <c r="C39" s="25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252"/>
      <c r="D40" s="10"/>
      <c r="AG40" t="s">
        <v>189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29F" sheet="1"/>
  <mergeCells count="19">
    <mergeCell ref="C29:G29"/>
    <mergeCell ref="C31:G31"/>
    <mergeCell ref="C32:G32"/>
    <mergeCell ref="C17:G17"/>
    <mergeCell ref="C20:G20"/>
    <mergeCell ref="C22:G22"/>
    <mergeCell ref="C24:G24"/>
    <mergeCell ref="C25:G25"/>
    <mergeCell ref="C27:G27"/>
    <mergeCell ref="A1:G1"/>
    <mergeCell ref="C2:G2"/>
    <mergeCell ref="C3:G3"/>
    <mergeCell ref="C4:G4"/>
    <mergeCell ref="A35:B35"/>
    <mergeCell ref="C10:G10"/>
    <mergeCell ref="C11:G11"/>
    <mergeCell ref="C13:G13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119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123</v>
      </c>
    </row>
    <row r="5" spans="1:60" x14ac:dyDescent="0.2">
      <c r="D5" s="10"/>
    </row>
    <row r="6" spans="1:60" ht="38.25" x14ac:dyDescent="0.2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29</v>
      </c>
      <c r="H6" s="211" t="s">
        <v>30</v>
      </c>
      <c r="I6" s="211" t="s">
        <v>130</v>
      </c>
      <c r="J6" s="211" t="s">
        <v>31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145</v>
      </c>
      <c r="B8" s="227" t="s">
        <v>72</v>
      </c>
      <c r="C8" s="245" t="s">
        <v>73</v>
      </c>
      <c r="D8" s="228"/>
      <c r="E8" s="229"/>
      <c r="F8" s="230"/>
      <c r="G8" s="230">
        <f>SUMIF(AG9:AG26,"&lt;&gt;NOR",G9:G26)</f>
        <v>0</v>
      </c>
      <c r="H8" s="230"/>
      <c r="I8" s="230">
        <f>SUM(I9:I26)</f>
        <v>0</v>
      </c>
      <c r="J8" s="230"/>
      <c r="K8" s="230">
        <f>SUM(K9:K26)</f>
        <v>0</v>
      </c>
      <c r="L8" s="230"/>
      <c r="M8" s="230">
        <f>SUM(M9:M26)</f>
        <v>0</v>
      </c>
      <c r="N8" s="230"/>
      <c r="O8" s="230">
        <f>SUM(O9:O26)</f>
        <v>0</v>
      </c>
      <c r="P8" s="230"/>
      <c r="Q8" s="230">
        <f>SUM(Q9:Q26)</f>
        <v>0</v>
      </c>
      <c r="R8" s="230"/>
      <c r="S8" s="230"/>
      <c r="T8" s="231"/>
      <c r="U8" s="225"/>
      <c r="V8" s="225">
        <f>SUM(V9:V26)</f>
        <v>0</v>
      </c>
      <c r="W8" s="225"/>
      <c r="X8" s="225"/>
      <c r="AG8" t="s">
        <v>146</v>
      </c>
    </row>
    <row r="9" spans="1:60" outlineLevel="1" x14ac:dyDescent="0.2">
      <c r="A9" s="232">
        <v>1</v>
      </c>
      <c r="B9" s="233" t="s">
        <v>72</v>
      </c>
      <c r="C9" s="246" t="s">
        <v>190</v>
      </c>
      <c r="D9" s="234"/>
      <c r="E9" s="235">
        <v>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166</v>
      </c>
      <c r="T9" s="238" t="s">
        <v>151</v>
      </c>
      <c r="U9" s="223">
        <v>0</v>
      </c>
      <c r="V9" s="223">
        <f>ROUND(E9*U9,2)</f>
        <v>0</v>
      </c>
      <c r="W9" s="223"/>
      <c r="X9" s="223" t="s">
        <v>191</v>
      </c>
      <c r="Y9" s="212"/>
      <c r="Z9" s="212"/>
      <c r="AA9" s="212"/>
      <c r="AB9" s="212"/>
      <c r="AC9" s="212"/>
      <c r="AD9" s="212"/>
      <c r="AE9" s="212"/>
      <c r="AF9" s="212"/>
      <c r="AG9" s="212" t="s">
        <v>192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45" outlineLevel="1" x14ac:dyDescent="0.2">
      <c r="A10" s="220"/>
      <c r="B10" s="221"/>
      <c r="C10" s="258" t="s">
        <v>193</v>
      </c>
      <c r="D10" s="253"/>
      <c r="E10" s="254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194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58" t="s">
        <v>195</v>
      </c>
      <c r="D11" s="253"/>
      <c r="E11" s="254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194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20"/>
      <c r="B12" s="221"/>
      <c r="C12" s="258" t="s">
        <v>196</v>
      </c>
      <c r="D12" s="253"/>
      <c r="E12" s="254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194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20"/>
      <c r="B13" s="221"/>
      <c r="C13" s="258" t="s">
        <v>197</v>
      </c>
      <c r="D13" s="253"/>
      <c r="E13" s="254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194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20"/>
      <c r="B14" s="221"/>
      <c r="C14" s="258" t="s">
        <v>198</v>
      </c>
      <c r="D14" s="253"/>
      <c r="E14" s="254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194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20"/>
      <c r="B15" s="221"/>
      <c r="C15" s="258" t="s">
        <v>199</v>
      </c>
      <c r="D15" s="253"/>
      <c r="E15" s="254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194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20"/>
      <c r="B16" s="221"/>
      <c r="C16" s="258" t="s">
        <v>200</v>
      </c>
      <c r="D16" s="253"/>
      <c r="E16" s="254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20"/>
      <c r="B17" s="221"/>
      <c r="C17" s="258" t="s">
        <v>201</v>
      </c>
      <c r="D17" s="253"/>
      <c r="E17" s="254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194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20"/>
      <c r="B18" s="221"/>
      <c r="C18" s="258" t="s">
        <v>202</v>
      </c>
      <c r="D18" s="253"/>
      <c r="E18" s="254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194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20"/>
      <c r="B19" s="221"/>
      <c r="C19" s="258" t="s">
        <v>203</v>
      </c>
      <c r="D19" s="253"/>
      <c r="E19" s="254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194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45" outlineLevel="1" x14ac:dyDescent="0.2">
      <c r="A20" s="220"/>
      <c r="B20" s="221"/>
      <c r="C20" s="258" t="s">
        <v>204</v>
      </c>
      <c r="D20" s="253"/>
      <c r="E20" s="254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194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8" t="s">
        <v>205</v>
      </c>
      <c r="D21" s="253"/>
      <c r="E21" s="254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194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20"/>
      <c r="B22" s="221"/>
      <c r="C22" s="258" t="s">
        <v>206</v>
      </c>
      <c r="D22" s="253"/>
      <c r="E22" s="254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58" t="s">
        <v>207</v>
      </c>
      <c r="D23" s="253"/>
      <c r="E23" s="254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194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58" t="s">
        <v>208</v>
      </c>
      <c r="D24" s="253"/>
      <c r="E24" s="254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194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20"/>
      <c r="B25" s="221"/>
      <c r="C25" s="258" t="s">
        <v>209</v>
      </c>
      <c r="D25" s="253"/>
      <c r="E25" s="254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194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48"/>
      <c r="D26" s="242"/>
      <c r="E26" s="242"/>
      <c r="F26" s="242"/>
      <c r="G26" s="242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156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26" t="s">
        <v>145</v>
      </c>
      <c r="B27" s="227" t="s">
        <v>74</v>
      </c>
      <c r="C27" s="245" t="s">
        <v>75</v>
      </c>
      <c r="D27" s="228"/>
      <c r="E27" s="229"/>
      <c r="F27" s="230"/>
      <c r="G27" s="230">
        <f>SUMIF(AG28:AG78,"&lt;&gt;NOR",G28:G78)</f>
        <v>0</v>
      </c>
      <c r="H27" s="230"/>
      <c r="I27" s="230">
        <f>SUM(I28:I78)</f>
        <v>0</v>
      </c>
      <c r="J27" s="230"/>
      <c r="K27" s="230">
        <f>SUM(K28:K78)</f>
        <v>0</v>
      </c>
      <c r="L27" s="230"/>
      <c r="M27" s="230">
        <f>SUM(M28:M78)</f>
        <v>0</v>
      </c>
      <c r="N27" s="230"/>
      <c r="O27" s="230">
        <f>SUM(O28:O78)</f>
        <v>2.93</v>
      </c>
      <c r="P27" s="230"/>
      <c r="Q27" s="230">
        <f>SUM(Q28:Q78)</f>
        <v>0</v>
      </c>
      <c r="R27" s="230"/>
      <c r="S27" s="230"/>
      <c r="T27" s="231"/>
      <c r="U27" s="225"/>
      <c r="V27" s="225">
        <f>SUM(V28:V78)</f>
        <v>20.37</v>
      </c>
      <c r="W27" s="225"/>
      <c r="X27" s="225"/>
      <c r="AG27" t="s">
        <v>146</v>
      </c>
    </row>
    <row r="28" spans="1:60" ht="22.5" outlineLevel="1" x14ac:dyDescent="0.2">
      <c r="A28" s="232">
        <v>2</v>
      </c>
      <c r="B28" s="233" t="s">
        <v>210</v>
      </c>
      <c r="C28" s="246" t="s">
        <v>211</v>
      </c>
      <c r="D28" s="234" t="s">
        <v>212</v>
      </c>
      <c r="E28" s="235">
        <v>4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9.2160000000000006E-2</v>
      </c>
      <c r="O28" s="237">
        <f>ROUND(E28*N28,2)</f>
        <v>0.37</v>
      </c>
      <c r="P28" s="237">
        <v>0</v>
      </c>
      <c r="Q28" s="237">
        <f>ROUND(E28*P28,2)</f>
        <v>0</v>
      </c>
      <c r="R28" s="237" t="s">
        <v>213</v>
      </c>
      <c r="S28" s="237" t="s">
        <v>150</v>
      </c>
      <c r="T28" s="238" t="s">
        <v>214</v>
      </c>
      <c r="U28" s="223">
        <v>0.49748999999999999</v>
      </c>
      <c r="V28" s="223">
        <f>ROUND(E28*U28,2)</f>
        <v>1.99</v>
      </c>
      <c r="W28" s="223"/>
      <c r="X28" s="223" t="s">
        <v>191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192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0"/>
      <c r="B29" s="221"/>
      <c r="C29" s="259" t="s">
        <v>215</v>
      </c>
      <c r="D29" s="255"/>
      <c r="E29" s="255"/>
      <c r="F29" s="255"/>
      <c r="G29" s="255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216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58" t="s">
        <v>217</v>
      </c>
      <c r="D30" s="253"/>
      <c r="E30" s="254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194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58" t="s">
        <v>218</v>
      </c>
      <c r="D31" s="253"/>
      <c r="E31" s="254">
        <v>4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194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48"/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156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3</v>
      </c>
      <c r="B33" s="233" t="s">
        <v>219</v>
      </c>
      <c r="C33" s="246" t="s">
        <v>220</v>
      </c>
      <c r="D33" s="234" t="s">
        <v>221</v>
      </c>
      <c r="E33" s="235">
        <v>1.6650000000000002E-2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1.0900000000000001</v>
      </c>
      <c r="O33" s="237">
        <f>ROUND(E33*N33,2)</f>
        <v>0.02</v>
      </c>
      <c r="P33" s="237">
        <v>0</v>
      </c>
      <c r="Q33" s="237">
        <f>ROUND(E33*P33,2)</f>
        <v>0</v>
      </c>
      <c r="R33" s="237" t="s">
        <v>213</v>
      </c>
      <c r="S33" s="237" t="s">
        <v>150</v>
      </c>
      <c r="T33" s="238" t="s">
        <v>214</v>
      </c>
      <c r="U33" s="223">
        <v>20.6</v>
      </c>
      <c r="V33" s="223">
        <f>ROUND(E33*U33,2)</f>
        <v>0.34</v>
      </c>
      <c r="W33" s="223"/>
      <c r="X33" s="223" t="s">
        <v>191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59" t="s">
        <v>222</v>
      </c>
      <c r="D34" s="255"/>
      <c r="E34" s="255"/>
      <c r="F34" s="255"/>
      <c r="G34" s="255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216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58" t="s">
        <v>217</v>
      </c>
      <c r="D35" s="253"/>
      <c r="E35" s="254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194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58" t="s">
        <v>223</v>
      </c>
      <c r="D36" s="253"/>
      <c r="E36" s="254">
        <v>1.6650000000000002E-2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194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0"/>
      <c r="B37" s="221"/>
      <c r="C37" s="248"/>
      <c r="D37" s="242"/>
      <c r="E37" s="242"/>
      <c r="F37" s="242"/>
      <c r="G37" s="242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156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2">
        <v>4</v>
      </c>
      <c r="B38" s="233" t="s">
        <v>224</v>
      </c>
      <c r="C38" s="246" t="s">
        <v>225</v>
      </c>
      <c r="D38" s="234" t="s">
        <v>212</v>
      </c>
      <c r="E38" s="235">
        <v>2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2.3019999999999999E-2</v>
      </c>
      <c r="O38" s="237">
        <f>ROUND(E38*N38,2)</f>
        <v>0.05</v>
      </c>
      <c r="P38" s="237">
        <v>0</v>
      </c>
      <c r="Q38" s="237">
        <f>ROUND(E38*P38,2)</f>
        <v>0</v>
      </c>
      <c r="R38" s="237" t="s">
        <v>213</v>
      </c>
      <c r="S38" s="237" t="s">
        <v>150</v>
      </c>
      <c r="T38" s="238" t="s">
        <v>214</v>
      </c>
      <c r="U38" s="223">
        <v>0.30220000000000002</v>
      </c>
      <c r="V38" s="223">
        <f>ROUND(E38*U38,2)</f>
        <v>0.6</v>
      </c>
      <c r="W38" s="223"/>
      <c r="X38" s="223" t="s">
        <v>191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192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59" t="s">
        <v>215</v>
      </c>
      <c r="D39" s="255"/>
      <c r="E39" s="255"/>
      <c r="F39" s="255"/>
      <c r="G39" s="255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216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58" t="s">
        <v>217</v>
      </c>
      <c r="D40" s="253"/>
      <c r="E40" s="254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194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58" t="s">
        <v>226</v>
      </c>
      <c r="D41" s="253"/>
      <c r="E41" s="254">
        <v>2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194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48"/>
      <c r="D42" s="242"/>
      <c r="E42" s="242"/>
      <c r="F42" s="242"/>
      <c r="G42" s="242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156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32">
        <v>5</v>
      </c>
      <c r="B43" s="233" t="s">
        <v>227</v>
      </c>
      <c r="C43" s="246" t="s">
        <v>228</v>
      </c>
      <c r="D43" s="234" t="s">
        <v>212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2.2849999999999999E-2</v>
      </c>
      <c r="O43" s="237">
        <f>ROUND(E43*N43,2)</f>
        <v>0.02</v>
      </c>
      <c r="P43" s="237">
        <v>0</v>
      </c>
      <c r="Q43" s="237">
        <f>ROUND(E43*P43,2)</f>
        <v>0</v>
      </c>
      <c r="R43" s="237" t="s">
        <v>213</v>
      </c>
      <c r="S43" s="237" t="s">
        <v>150</v>
      </c>
      <c r="T43" s="238" t="s">
        <v>214</v>
      </c>
      <c r="U43" s="223">
        <v>0.36220000000000002</v>
      </c>
      <c r="V43" s="223">
        <f>ROUND(E43*U43,2)</f>
        <v>0.36</v>
      </c>
      <c r="W43" s="223"/>
      <c r="X43" s="223" t="s">
        <v>191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192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59" t="s">
        <v>215</v>
      </c>
      <c r="D44" s="255"/>
      <c r="E44" s="255"/>
      <c r="F44" s="255"/>
      <c r="G44" s="255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216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58" t="s">
        <v>217</v>
      </c>
      <c r="D45" s="253"/>
      <c r="E45" s="254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194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0"/>
      <c r="B46" s="221"/>
      <c r="C46" s="258" t="s">
        <v>229</v>
      </c>
      <c r="D46" s="253"/>
      <c r="E46" s="254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194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58" t="s">
        <v>230</v>
      </c>
      <c r="D47" s="253"/>
      <c r="E47" s="254">
        <v>1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194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48"/>
      <c r="D48" s="242"/>
      <c r="E48" s="242"/>
      <c r="F48" s="242"/>
      <c r="G48" s="242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156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2">
        <v>6</v>
      </c>
      <c r="B49" s="233" t="s">
        <v>231</v>
      </c>
      <c r="C49" s="246" t="s">
        <v>232</v>
      </c>
      <c r="D49" s="234" t="s">
        <v>212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4.4670000000000001E-2</v>
      </c>
      <c r="O49" s="237">
        <f>ROUND(E49*N49,2)</f>
        <v>0.09</v>
      </c>
      <c r="P49" s="237">
        <v>0</v>
      </c>
      <c r="Q49" s="237">
        <f>ROUND(E49*P49,2)</f>
        <v>0</v>
      </c>
      <c r="R49" s="237" t="s">
        <v>213</v>
      </c>
      <c r="S49" s="237" t="s">
        <v>150</v>
      </c>
      <c r="T49" s="238" t="s">
        <v>214</v>
      </c>
      <c r="U49" s="223">
        <v>0.42325000000000002</v>
      </c>
      <c r="V49" s="223">
        <f>ROUND(E49*U49,2)</f>
        <v>0.85</v>
      </c>
      <c r="W49" s="223"/>
      <c r="X49" s="223" t="s">
        <v>191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0"/>
      <c r="B50" s="221"/>
      <c r="C50" s="259" t="s">
        <v>215</v>
      </c>
      <c r="D50" s="255"/>
      <c r="E50" s="255"/>
      <c r="F50" s="255"/>
      <c r="G50" s="255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216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58" t="s">
        <v>217</v>
      </c>
      <c r="D51" s="253"/>
      <c r="E51" s="254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194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58" t="s">
        <v>226</v>
      </c>
      <c r="D52" s="253"/>
      <c r="E52" s="254">
        <v>2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194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48"/>
      <c r="D53" s="242"/>
      <c r="E53" s="242"/>
      <c r="F53" s="242"/>
      <c r="G53" s="242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156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2">
        <v>7</v>
      </c>
      <c r="B54" s="233" t="s">
        <v>233</v>
      </c>
      <c r="C54" s="246" t="s">
        <v>234</v>
      </c>
      <c r="D54" s="234" t="s">
        <v>235</v>
      </c>
      <c r="E54" s="235">
        <v>2.323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0.23874999999999999</v>
      </c>
      <c r="O54" s="237">
        <f>ROUND(E54*N54,2)</f>
        <v>0.55000000000000004</v>
      </c>
      <c r="P54" s="237">
        <v>0</v>
      </c>
      <c r="Q54" s="237">
        <f>ROUND(E54*P54,2)</f>
        <v>0</v>
      </c>
      <c r="R54" s="237" t="s">
        <v>213</v>
      </c>
      <c r="S54" s="237" t="s">
        <v>150</v>
      </c>
      <c r="T54" s="238" t="s">
        <v>214</v>
      </c>
      <c r="U54" s="223">
        <v>0.81100000000000005</v>
      </c>
      <c r="V54" s="223">
        <f>ROUND(E54*U54,2)</f>
        <v>1.88</v>
      </c>
      <c r="W54" s="223"/>
      <c r="X54" s="223" t="s">
        <v>191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192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0"/>
      <c r="B55" s="221"/>
      <c r="C55" s="259" t="s">
        <v>215</v>
      </c>
      <c r="D55" s="255"/>
      <c r="E55" s="255"/>
      <c r="F55" s="255"/>
      <c r="G55" s="255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216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58" t="s">
        <v>236</v>
      </c>
      <c r="D56" s="253"/>
      <c r="E56" s="254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194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58" t="s">
        <v>237</v>
      </c>
      <c r="D57" s="253"/>
      <c r="E57" s="254">
        <v>2.323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194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0"/>
      <c r="B58" s="221"/>
      <c r="C58" s="248"/>
      <c r="D58" s="242"/>
      <c r="E58" s="242"/>
      <c r="F58" s="242"/>
      <c r="G58" s="242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156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2">
        <v>8</v>
      </c>
      <c r="B59" s="233" t="s">
        <v>238</v>
      </c>
      <c r="C59" s="246" t="s">
        <v>239</v>
      </c>
      <c r="D59" s="234" t="s">
        <v>235</v>
      </c>
      <c r="E59" s="235">
        <v>15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0.11795</v>
      </c>
      <c r="O59" s="237">
        <f>ROUND(E59*N59,2)</f>
        <v>1.77</v>
      </c>
      <c r="P59" s="237">
        <v>0</v>
      </c>
      <c r="Q59" s="237">
        <f>ROUND(E59*P59,2)</f>
        <v>0</v>
      </c>
      <c r="R59" s="237" t="s">
        <v>240</v>
      </c>
      <c r="S59" s="237" t="s">
        <v>150</v>
      </c>
      <c r="T59" s="238" t="s">
        <v>214</v>
      </c>
      <c r="U59" s="223">
        <v>0.87629999999999997</v>
      </c>
      <c r="V59" s="223">
        <f>ROUND(E59*U59,2)</f>
        <v>13.14</v>
      </c>
      <c r="W59" s="223"/>
      <c r="X59" s="223" t="s">
        <v>191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192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59" t="s">
        <v>241</v>
      </c>
      <c r="D60" s="255"/>
      <c r="E60" s="255"/>
      <c r="F60" s="255"/>
      <c r="G60" s="255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216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58" t="s">
        <v>242</v>
      </c>
      <c r="D61" s="253"/>
      <c r="E61" s="254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194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58" t="s">
        <v>243</v>
      </c>
      <c r="D62" s="253"/>
      <c r="E62" s="254">
        <v>15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194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0"/>
      <c r="B63" s="221"/>
      <c r="C63" s="248"/>
      <c r="D63" s="242"/>
      <c r="E63" s="242"/>
      <c r="F63" s="242"/>
      <c r="G63" s="242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156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2">
        <v>9</v>
      </c>
      <c r="B64" s="233" t="s">
        <v>244</v>
      </c>
      <c r="C64" s="246" t="s">
        <v>245</v>
      </c>
      <c r="D64" s="234" t="s">
        <v>235</v>
      </c>
      <c r="E64" s="235">
        <v>0.41399999999999998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0.15679999999999999</v>
      </c>
      <c r="O64" s="237">
        <f>ROUND(E64*N64,2)</f>
        <v>0.06</v>
      </c>
      <c r="P64" s="237">
        <v>0</v>
      </c>
      <c r="Q64" s="237">
        <f>ROUND(E64*P64,2)</f>
        <v>0</v>
      </c>
      <c r="R64" s="237" t="s">
        <v>240</v>
      </c>
      <c r="S64" s="237" t="s">
        <v>150</v>
      </c>
      <c r="T64" s="238" t="s">
        <v>214</v>
      </c>
      <c r="U64" s="223">
        <v>1.2225999999999999</v>
      </c>
      <c r="V64" s="223">
        <f>ROUND(E64*U64,2)</f>
        <v>0.51</v>
      </c>
      <c r="W64" s="223"/>
      <c r="X64" s="223" t="s">
        <v>191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192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59" t="s">
        <v>246</v>
      </c>
      <c r="D65" s="255"/>
      <c r="E65" s="255"/>
      <c r="F65" s="255"/>
      <c r="G65" s="255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216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0"/>
      <c r="B66" s="221"/>
      <c r="C66" s="258" t="s">
        <v>217</v>
      </c>
      <c r="D66" s="253"/>
      <c r="E66" s="254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194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58" t="s">
        <v>247</v>
      </c>
      <c r="D67" s="253"/>
      <c r="E67" s="254">
        <v>0.41399999999999998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194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48"/>
      <c r="D68" s="242"/>
      <c r="E68" s="242"/>
      <c r="F68" s="242"/>
      <c r="G68" s="242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156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32">
        <v>10</v>
      </c>
      <c r="B69" s="233" t="s">
        <v>248</v>
      </c>
      <c r="C69" s="246" t="s">
        <v>249</v>
      </c>
      <c r="D69" s="234" t="s">
        <v>235</v>
      </c>
      <c r="E69" s="235">
        <v>0.621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5.4200000000000003E-3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240</v>
      </c>
      <c r="S69" s="237" t="s">
        <v>150</v>
      </c>
      <c r="T69" s="238" t="s">
        <v>214</v>
      </c>
      <c r="U69" s="223">
        <v>0.89205000000000001</v>
      </c>
      <c r="V69" s="223">
        <f>ROUND(E69*U69,2)</f>
        <v>0.55000000000000004</v>
      </c>
      <c r="W69" s="223"/>
      <c r="X69" s="223" t="s">
        <v>191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192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20"/>
      <c r="B70" s="221"/>
      <c r="C70" s="259" t="s">
        <v>250</v>
      </c>
      <c r="D70" s="255"/>
      <c r="E70" s="255"/>
      <c r="F70" s="255"/>
      <c r="G70" s="255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216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39" t="str">
        <f>C70</f>
        <v>plentování potrubí, válcovaných nosníků, výklenků nebo nik, jakéhokoliv tvaru, na jakoukoliv maltu, s potřebným vypnutím pletiva, přetažením a zakotvením drátů a provedení postřiku maltou,</v>
      </c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58" t="s">
        <v>217</v>
      </c>
      <c r="D71" s="253"/>
      <c r="E71" s="254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194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58" t="s">
        <v>251</v>
      </c>
      <c r="D72" s="253"/>
      <c r="E72" s="254">
        <v>0.621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194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48"/>
      <c r="D73" s="242"/>
      <c r="E73" s="242"/>
      <c r="F73" s="242"/>
      <c r="G73" s="242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156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32">
        <v>11</v>
      </c>
      <c r="B74" s="233" t="s">
        <v>252</v>
      </c>
      <c r="C74" s="246" t="s">
        <v>253</v>
      </c>
      <c r="D74" s="234" t="s">
        <v>254</v>
      </c>
      <c r="E74" s="235">
        <v>0.15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4.2999999999999999E-4</v>
      </c>
      <c r="O74" s="237">
        <f>ROUND(E74*N74,2)</f>
        <v>0</v>
      </c>
      <c r="P74" s="237">
        <v>0</v>
      </c>
      <c r="Q74" s="237">
        <f>ROUND(E74*P74,2)</f>
        <v>0</v>
      </c>
      <c r="R74" s="237" t="s">
        <v>213</v>
      </c>
      <c r="S74" s="237" t="s">
        <v>150</v>
      </c>
      <c r="T74" s="238" t="s">
        <v>214</v>
      </c>
      <c r="U74" s="223">
        <v>1</v>
      </c>
      <c r="V74" s="223">
        <f>ROUND(E74*U74,2)</f>
        <v>0.15</v>
      </c>
      <c r="W74" s="223"/>
      <c r="X74" s="223" t="s">
        <v>191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192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58" t="s">
        <v>217</v>
      </c>
      <c r="D75" s="253"/>
      <c r="E75" s="254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194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58" t="s">
        <v>255</v>
      </c>
      <c r="D76" s="253"/>
      <c r="E76" s="254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194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58" t="s">
        <v>256</v>
      </c>
      <c r="D77" s="253"/>
      <c r="E77" s="254">
        <v>0.15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194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48"/>
      <c r="D78" s="242"/>
      <c r="E78" s="242"/>
      <c r="F78" s="242"/>
      <c r="G78" s="242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156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26" t="s">
        <v>145</v>
      </c>
      <c r="B79" s="227" t="s">
        <v>76</v>
      </c>
      <c r="C79" s="245" t="s">
        <v>77</v>
      </c>
      <c r="D79" s="228"/>
      <c r="E79" s="229"/>
      <c r="F79" s="230"/>
      <c r="G79" s="230">
        <f>SUMIF(AG80:AG105,"&lt;&gt;NOR",G80:G105)</f>
        <v>0</v>
      </c>
      <c r="H79" s="230"/>
      <c r="I79" s="230">
        <f>SUM(I80:I105)</f>
        <v>0</v>
      </c>
      <c r="J79" s="230"/>
      <c r="K79" s="230">
        <f>SUM(K80:K105)</f>
        <v>0</v>
      </c>
      <c r="L79" s="230"/>
      <c r="M79" s="230">
        <f>SUM(M80:M105)</f>
        <v>0</v>
      </c>
      <c r="N79" s="230"/>
      <c r="O79" s="230">
        <f>SUM(O80:O105)</f>
        <v>1.83</v>
      </c>
      <c r="P79" s="230"/>
      <c r="Q79" s="230">
        <f>SUM(Q80:Q105)</f>
        <v>0</v>
      </c>
      <c r="R79" s="230"/>
      <c r="S79" s="230"/>
      <c r="T79" s="231"/>
      <c r="U79" s="225"/>
      <c r="V79" s="225">
        <f>SUM(V80:V105)</f>
        <v>47.47</v>
      </c>
      <c r="W79" s="225"/>
      <c r="X79" s="225"/>
      <c r="AG79" t="s">
        <v>146</v>
      </c>
    </row>
    <row r="80" spans="1:60" ht="22.5" outlineLevel="1" x14ac:dyDescent="0.2">
      <c r="A80" s="232">
        <v>12</v>
      </c>
      <c r="B80" s="233" t="s">
        <v>257</v>
      </c>
      <c r="C80" s="246" t="s">
        <v>258</v>
      </c>
      <c r="D80" s="234" t="s">
        <v>235</v>
      </c>
      <c r="E80" s="235">
        <v>40.987499999999997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1.8519999999999998E-2</v>
      </c>
      <c r="O80" s="237">
        <f>ROUND(E80*N80,2)</f>
        <v>0.76</v>
      </c>
      <c r="P80" s="237">
        <v>0</v>
      </c>
      <c r="Q80" s="237">
        <f>ROUND(E80*P80,2)</f>
        <v>0</v>
      </c>
      <c r="R80" s="237" t="s">
        <v>240</v>
      </c>
      <c r="S80" s="237" t="s">
        <v>150</v>
      </c>
      <c r="T80" s="238" t="s">
        <v>214</v>
      </c>
      <c r="U80" s="223">
        <v>1.0109999999999999</v>
      </c>
      <c r="V80" s="223">
        <f>ROUND(E80*U80,2)</f>
        <v>41.44</v>
      </c>
      <c r="W80" s="223"/>
      <c r="X80" s="223" t="s">
        <v>191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192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58" t="s">
        <v>242</v>
      </c>
      <c r="D81" s="253"/>
      <c r="E81" s="254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194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58" t="s">
        <v>259</v>
      </c>
      <c r="D82" s="253"/>
      <c r="E82" s="254">
        <v>40.4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194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58" t="s">
        <v>260</v>
      </c>
      <c r="D83" s="253"/>
      <c r="E83" s="254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194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58" t="s">
        <v>261</v>
      </c>
      <c r="D84" s="253"/>
      <c r="E84" s="254">
        <v>0.58750000000000002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194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48"/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156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2">
        <v>13</v>
      </c>
      <c r="B86" s="233" t="s">
        <v>262</v>
      </c>
      <c r="C86" s="246" t="s">
        <v>263</v>
      </c>
      <c r="D86" s="234" t="s">
        <v>235</v>
      </c>
      <c r="E86" s="235">
        <v>3.5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1.2149999999999999E-2</v>
      </c>
      <c r="O86" s="237">
        <f>ROUND(E86*N86,2)</f>
        <v>0.04</v>
      </c>
      <c r="P86" s="237">
        <v>0</v>
      </c>
      <c r="Q86" s="237">
        <f>ROUND(E86*P86,2)</f>
        <v>0</v>
      </c>
      <c r="R86" s="237" t="s">
        <v>240</v>
      </c>
      <c r="S86" s="237" t="s">
        <v>150</v>
      </c>
      <c r="T86" s="238" t="s">
        <v>214</v>
      </c>
      <c r="U86" s="223">
        <v>1.0109999999999999</v>
      </c>
      <c r="V86" s="223">
        <f>ROUND(E86*U86,2)</f>
        <v>3.54</v>
      </c>
      <c r="W86" s="223"/>
      <c r="X86" s="223" t="s">
        <v>191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192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58" t="s">
        <v>242</v>
      </c>
      <c r="D87" s="253"/>
      <c r="E87" s="254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194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58" t="s">
        <v>264</v>
      </c>
      <c r="D88" s="253"/>
      <c r="E88" s="254">
        <v>3.5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194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48"/>
      <c r="D89" s="242"/>
      <c r="E89" s="242"/>
      <c r="F89" s="242"/>
      <c r="G89" s="242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156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32">
        <v>14</v>
      </c>
      <c r="B90" s="233" t="s">
        <v>265</v>
      </c>
      <c r="C90" s="246" t="s">
        <v>266</v>
      </c>
      <c r="D90" s="234" t="s">
        <v>235</v>
      </c>
      <c r="E90" s="235">
        <v>0.58750000000000002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240</v>
      </c>
      <c r="S90" s="237" t="s">
        <v>150</v>
      </c>
      <c r="T90" s="238" t="s">
        <v>214</v>
      </c>
      <c r="U90" s="223">
        <v>0.57999999999999996</v>
      </c>
      <c r="V90" s="223">
        <f>ROUND(E90*U90,2)</f>
        <v>0.34</v>
      </c>
      <c r="W90" s="223"/>
      <c r="X90" s="223" t="s">
        <v>191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192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58" t="s">
        <v>260</v>
      </c>
      <c r="D91" s="253"/>
      <c r="E91" s="254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194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58" t="s">
        <v>261</v>
      </c>
      <c r="D92" s="253"/>
      <c r="E92" s="254">
        <v>0.58750000000000002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194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0"/>
      <c r="B93" s="221"/>
      <c r="C93" s="248"/>
      <c r="D93" s="242"/>
      <c r="E93" s="242"/>
      <c r="F93" s="242"/>
      <c r="G93" s="242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156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32">
        <v>15</v>
      </c>
      <c r="B94" s="233" t="s">
        <v>267</v>
      </c>
      <c r="C94" s="246" t="s">
        <v>268</v>
      </c>
      <c r="D94" s="234" t="s">
        <v>235</v>
      </c>
      <c r="E94" s="235">
        <v>3.5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240</v>
      </c>
      <c r="S94" s="237" t="s">
        <v>150</v>
      </c>
      <c r="T94" s="238" t="s">
        <v>214</v>
      </c>
      <c r="U94" s="223">
        <v>0.43</v>
      </c>
      <c r="V94" s="223">
        <f>ROUND(E94*U94,2)</f>
        <v>1.51</v>
      </c>
      <c r="W94" s="223"/>
      <c r="X94" s="223" t="s">
        <v>191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192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58" t="s">
        <v>242</v>
      </c>
      <c r="D95" s="253"/>
      <c r="E95" s="254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194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58" t="s">
        <v>264</v>
      </c>
      <c r="D96" s="253"/>
      <c r="E96" s="254">
        <v>3.5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194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48"/>
      <c r="D97" s="242"/>
      <c r="E97" s="242"/>
      <c r="F97" s="242"/>
      <c r="G97" s="242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156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2">
        <v>16</v>
      </c>
      <c r="B98" s="233" t="s">
        <v>269</v>
      </c>
      <c r="C98" s="246" t="s">
        <v>270</v>
      </c>
      <c r="D98" s="234" t="s">
        <v>235</v>
      </c>
      <c r="E98" s="235">
        <v>23.305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4.3999999999999997E-2</v>
      </c>
      <c r="O98" s="237">
        <f>ROUND(E98*N98,2)</f>
        <v>1.03</v>
      </c>
      <c r="P98" s="237">
        <v>0</v>
      </c>
      <c r="Q98" s="237">
        <f>ROUND(E98*P98,2)</f>
        <v>0</v>
      </c>
      <c r="R98" s="237"/>
      <c r="S98" s="237" t="s">
        <v>166</v>
      </c>
      <c r="T98" s="238" t="s">
        <v>151</v>
      </c>
      <c r="U98" s="223">
        <v>0</v>
      </c>
      <c r="V98" s="223">
        <f>ROUND(E98*U98,2)</f>
        <v>0</v>
      </c>
      <c r="W98" s="223"/>
      <c r="X98" s="223" t="s">
        <v>191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192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58" t="s">
        <v>242</v>
      </c>
      <c r="D99" s="253"/>
      <c r="E99" s="254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194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58" t="s">
        <v>271</v>
      </c>
      <c r="D100" s="253"/>
      <c r="E100" s="254">
        <v>23.305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194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48"/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2">
        <v>17</v>
      </c>
      <c r="B102" s="233" t="s">
        <v>272</v>
      </c>
      <c r="C102" s="246" t="s">
        <v>273</v>
      </c>
      <c r="D102" s="234" t="s">
        <v>235</v>
      </c>
      <c r="E102" s="235">
        <v>2.2999999999999998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166</v>
      </c>
      <c r="T102" s="238" t="s">
        <v>151</v>
      </c>
      <c r="U102" s="223">
        <v>0.28000000000000003</v>
      </c>
      <c r="V102" s="223">
        <f>ROUND(E102*U102,2)</f>
        <v>0.64</v>
      </c>
      <c r="W102" s="223"/>
      <c r="X102" s="223" t="s">
        <v>191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192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58" t="s">
        <v>242</v>
      </c>
      <c r="D103" s="253"/>
      <c r="E103" s="254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194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58" t="s">
        <v>274</v>
      </c>
      <c r="D104" s="253"/>
      <c r="E104" s="254">
        <v>2.2999999999999998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194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48"/>
      <c r="D105" s="242"/>
      <c r="E105" s="242"/>
      <c r="F105" s="242"/>
      <c r="G105" s="24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6" t="s">
        <v>145</v>
      </c>
      <c r="B106" s="227" t="s">
        <v>78</v>
      </c>
      <c r="C106" s="245" t="s">
        <v>79</v>
      </c>
      <c r="D106" s="228"/>
      <c r="E106" s="229"/>
      <c r="F106" s="230"/>
      <c r="G106" s="230">
        <f>SUMIF(AG107:AG144,"&lt;&gt;NOR",G107:G144)</f>
        <v>0</v>
      </c>
      <c r="H106" s="230"/>
      <c r="I106" s="230">
        <f>SUM(I107:I144)</f>
        <v>0</v>
      </c>
      <c r="J106" s="230"/>
      <c r="K106" s="230">
        <f>SUM(K107:K144)</f>
        <v>0</v>
      </c>
      <c r="L106" s="230"/>
      <c r="M106" s="230">
        <f>SUM(M107:M144)</f>
        <v>0</v>
      </c>
      <c r="N106" s="230"/>
      <c r="O106" s="230">
        <f>SUM(O107:O144)</f>
        <v>3.92</v>
      </c>
      <c r="P106" s="230"/>
      <c r="Q106" s="230">
        <f>SUM(Q107:Q144)</f>
        <v>0</v>
      </c>
      <c r="R106" s="230"/>
      <c r="S106" s="230"/>
      <c r="T106" s="231"/>
      <c r="U106" s="225"/>
      <c r="V106" s="225">
        <f>SUM(V107:V144)</f>
        <v>78.900000000000006</v>
      </c>
      <c r="W106" s="225"/>
      <c r="X106" s="225"/>
      <c r="AG106" t="s">
        <v>146</v>
      </c>
    </row>
    <row r="107" spans="1:60" outlineLevel="1" x14ac:dyDescent="0.2">
      <c r="A107" s="232">
        <v>18</v>
      </c>
      <c r="B107" s="233" t="s">
        <v>275</v>
      </c>
      <c r="C107" s="246" t="s">
        <v>276</v>
      </c>
      <c r="D107" s="234" t="s">
        <v>212</v>
      </c>
      <c r="E107" s="235">
        <v>10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21</v>
      </c>
      <c r="M107" s="237">
        <f>G107*(1+L107/100)</f>
        <v>0</v>
      </c>
      <c r="N107" s="237">
        <v>8.6700000000000006E-3</v>
      </c>
      <c r="O107" s="237">
        <f>ROUND(E107*N107,2)</f>
        <v>0.09</v>
      </c>
      <c r="P107" s="237">
        <v>0</v>
      </c>
      <c r="Q107" s="237">
        <f>ROUND(E107*P107,2)</f>
        <v>0</v>
      </c>
      <c r="R107" s="237" t="s">
        <v>213</v>
      </c>
      <c r="S107" s="237" t="s">
        <v>150</v>
      </c>
      <c r="T107" s="238" t="s">
        <v>214</v>
      </c>
      <c r="U107" s="223">
        <v>0.35974</v>
      </c>
      <c r="V107" s="223">
        <f>ROUND(E107*U107,2)</f>
        <v>3.6</v>
      </c>
      <c r="W107" s="223"/>
      <c r="X107" s="223" t="s">
        <v>191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192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0"/>
      <c r="B108" s="221"/>
      <c r="C108" s="259" t="s">
        <v>277</v>
      </c>
      <c r="D108" s="255"/>
      <c r="E108" s="255"/>
      <c r="F108" s="255"/>
      <c r="G108" s="255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216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39" t="str">
        <f>C108</f>
        <v>jakoukoliv maltou, z pomocného pracovního lešení o výšce podlahy do 1900 mm a pro zatížení do 1,5 kPa,</v>
      </c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58" t="s">
        <v>242</v>
      </c>
      <c r="D109" s="253"/>
      <c r="E109" s="254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194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0"/>
      <c r="B110" s="221"/>
      <c r="C110" s="258" t="s">
        <v>278</v>
      </c>
      <c r="D110" s="253"/>
      <c r="E110" s="254">
        <v>10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194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48"/>
      <c r="D111" s="242"/>
      <c r="E111" s="242"/>
      <c r="F111" s="242"/>
      <c r="G111" s="242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2">
        <v>19</v>
      </c>
      <c r="B112" s="233" t="s">
        <v>279</v>
      </c>
      <c r="C112" s="246" t="s">
        <v>280</v>
      </c>
      <c r="D112" s="234" t="s">
        <v>235</v>
      </c>
      <c r="E112" s="235">
        <v>15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6.8000000000000005E-2</v>
      </c>
      <c r="O112" s="237">
        <f>ROUND(E112*N112,2)</f>
        <v>1.02</v>
      </c>
      <c r="P112" s="237">
        <v>0</v>
      </c>
      <c r="Q112" s="237">
        <f>ROUND(E112*P112,2)</f>
        <v>0</v>
      </c>
      <c r="R112" s="237" t="s">
        <v>213</v>
      </c>
      <c r="S112" s="237" t="s">
        <v>150</v>
      </c>
      <c r="T112" s="238" t="s">
        <v>214</v>
      </c>
      <c r="U112" s="223">
        <v>0.71397999999999995</v>
      </c>
      <c r="V112" s="223">
        <f>ROUND(E112*U112,2)</f>
        <v>10.71</v>
      </c>
      <c r="W112" s="223"/>
      <c r="X112" s="223" t="s">
        <v>191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192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59" t="s">
        <v>281</v>
      </c>
      <c r="D113" s="255"/>
      <c r="E113" s="255"/>
      <c r="F113" s="255"/>
      <c r="G113" s="255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216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58" t="s">
        <v>242</v>
      </c>
      <c r="D114" s="253"/>
      <c r="E114" s="254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194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58" t="s">
        <v>243</v>
      </c>
      <c r="D115" s="253"/>
      <c r="E115" s="254">
        <v>15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194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0"/>
      <c r="B116" s="221"/>
      <c r="C116" s="248"/>
      <c r="D116" s="242"/>
      <c r="E116" s="242"/>
      <c r="F116" s="242"/>
      <c r="G116" s="242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156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2">
        <v>20</v>
      </c>
      <c r="B117" s="233" t="s">
        <v>282</v>
      </c>
      <c r="C117" s="246" t="s">
        <v>283</v>
      </c>
      <c r="D117" s="234" t="s">
        <v>254</v>
      </c>
      <c r="E117" s="235">
        <v>40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2.3800000000000002E-3</v>
      </c>
      <c r="O117" s="237">
        <f>ROUND(E117*N117,2)</f>
        <v>0.1</v>
      </c>
      <c r="P117" s="237">
        <v>0</v>
      </c>
      <c r="Q117" s="237">
        <f>ROUND(E117*P117,2)</f>
        <v>0</v>
      </c>
      <c r="R117" s="237" t="s">
        <v>213</v>
      </c>
      <c r="S117" s="237" t="s">
        <v>150</v>
      </c>
      <c r="T117" s="238" t="s">
        <v>214</v>
      </c>
      <c r="U117" s="223">
        <v>0.18232999999999999</v>
      </c>
      <c r="V117" s="223">
        <f>ROUND(E117*U117,2)</f>
        <v>7.29</v>
      </c>
      <c r="W117" s="223"/>
      <c r="X117" s="223" t="s">
        <v>191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192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58" t="s">
        <v>242</v>
      </c>
      <c r="D118" s="253"/>
      <c r="E118" s="254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194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58" t="s">
        <v>284</v>
      </c>
      <c r="D119" s="253"/>
      <c r="E119" s="254">
        <v>40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194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48"/>
      <c r="D120" s="242"/>
      <c r="E120" s="242"/>
      <c r="F120" s="242"/>
      <c r="G120" s="242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156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2">
        <v>21</v>
      </c>
      <c r="B121" s="233" t="s">
        <v>285</v>
      </c>
      <c r="C121" s="246" t="s">
        <v>286</v>
      </c>
      <c r="D121" s="234" t="s">
        <v>235</v>
      </c>
      <c r="E121" s="235">
        <v>54.710050000000003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4.7660000000000001E-2</v>
      </c>
      <c r="O121" s="237">
        <f>ROUND(E121*N121,2)</f>
        <v>2.61</v>
      </c>
      <c r="P121" s="237">
        <v>0</v>
      </c>
      <c r="Q121" s="237">
        <f>ROUND(E121*P121,2)</f>
        <v>0</v>
      </c>
      <c r="R121" s="237" t="s">
        <v>240</v>
      </c>
      <c r="S121" s="237" t="s">
        <v>150</v>
      </c>
      <c r="T121" s="238" t="s">
        <v>214</v>
      </c>
      <c r="U121" s="223">
        <v>0.84</v>
      </c>
      <c r="V121" s="223">
        <f>ROUND(E121*U121,2)</f>
        <v>45.96</v>
      </c>
      <c r="W121" s="223"/>
      <c r="X121" s="223" t="s">
        <v>191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192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58" t="s">
        <v>242</v>
      </c>
      <c r="D122" s="253"/>
      <c r="E122" s="254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194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0"/>
      <c r="B123" s="221"/>
      <c r="C123" s="258" t="s">
        <v>287</v>
      </c>
      <c r="D123" s="253"/>
      <c r="E123" s="254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194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0"/>
      <c r="B124" s="221"/>
      <c r="C124" s="258" t="s">
        <v>288</v>
      </c>
      <c r="D124" s="253"/>
      <c r="E124" s="254">
        <v>73.941749999999999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194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58" t="s">
        <v>289</v>
      </c>
      <c r="D125" s="253"/>
      <c r="E125" s="254">
        <v>-10.199999999999999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194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0"/>
      <c r="B126" s="221"/>
      <c r="C126" s="258" t="s">
        <v>290</v>
      </c>
      <c r="D126" s="253"/>
      <c r="E126" s="254">
        <v>-11.354699999999999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194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0"/>
      <c r="B127" s="221"/>
      <c r="C127" s="258" t="s">
        <v>237</v>
      </c>
      <c r="D127" s="253"/>
      <c r="E127" s="254">
        <v>2.323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194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48"/>
      <c r="D128" s="242"/>
      <c r="E128" s="242"/>
      <c r="F128" s="242"/>
      <c r="G128" s="242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32">
        <v>22</v>
      </c>
      <c r="B129" s="233" t="s">
        <v>291</v>
      </c>
      <c r="C129" s="246" t="s">
        <v>292</v>
      </c>
      <c r="D129" s="234" t="s">
        <v>235</v>
      </c>
      <c r="E129" s="235">
        <v>10.94201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3.6700000000000001E-3</v>
      </c>
      <c r="O129" s="237">
        <f>ROUND(E129*N129,2)</f>
        <v>0.04</v>
      </c>
      <c r="P129" s="237">
        <v>0</v>
      </c>
      <c r="Q129" s="237">
        <f>ROUND(E129*P129,2)</f>
        <v>0</v>
      </c>
      <c r="R129" s="237" t="s">
        <v>240</v>
      </c>
      <c r="S129" s="237" t="s">
        <v>150</v>
      </c>
      <c r="T129" s="238" t="s">
        <v>214</v>
      </c>
      <c r="U129" s="223">
        <v>0.36199999999999999</v>
      </c>
      <c r="V129" s="223">
        <f>ROUND(E129*U129,2)</f>
        <v>3.96</v>
      </c>
      <c r="W129" s="223"/>
      <c r="X129" s="223" t="s">
        <v>191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192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0"/>
      <c r="B130" s="221"/>
      <c r="C130" s="258" t="s">
        <v>293</v>
      </c>
      <c r="D130" s="253"/>
      <c r="E130" s="254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194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58" t="s">
        <v>294</v>
      </c>
      <c r="D131" s="253"/>
      <c r="E131" s="254">
        <v>10.94201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194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48"/>
      <c r="D132" s="242"/>
      <c r="E132" s="242"/>
      <c r="F132" s="242"/>
      <c r="G132" s="242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156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32">
        <v>23</v>
      </c>
      <c r="B133" s="233" t="s">
        <v>295</v>
      </c>
      <c r="C133" s="246" t="s">
        <v>296</v>
      </c>
      <c r="D133" s="234" t="s">
        <v>297</v>
      </c>
      <c r="E133" s="235">
        <v>2.25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1.187E-2</v>
      </c>
      <c r="O133" s="237">
        <f>ROUND(E133*N133,2)</f>
        <v>0.03</v>
      </c>
      <c r="P133" s="237">
        <v>0</v>
      </c>
      <c r="Q133" s="237">
        <f>ROUND(E133*P133,2)</f>
        <v>0</v>
      </c>
      <c r="R133" s="237"/>
      <c r="S133" s="237" t="s">
        <v>166</v>
      </c>
      <c r="T133" s="238" t="s">
        <v>151</v>
      </c>
      <c r="U133" s="223">
        <v>0.35974</v>
      </c>
      <c r="V133" s="223">
        <f>ROUND(E133*U133,2)</f>
        <v>0.81</v>
      </c>
      <c r="W133" s="223"/>
      <c r="X133" s="223" t="s">
        <v>191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298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0"/>
      <c r="B134" s="221"/>
      <c r="C134" s="258" t="s">
        <v>242</v>
      </c>
      <c r="D134" s="253"/>
      <c r="E134" s="254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194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58" t="s">
        <v>299</v>
      </c>
      <c r="D135" s="253"/>
      <c r="E135" s="254">
        <v>2.25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194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0"/>
      <c r="B136" s="221"/>
      <c r="C136" s="248"/>
      <c r="D136" s="242"/>
      <c r="E136" s="242"/>
      <c r="F136" s="242"/>
      <c r="G136" s="242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156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2">
        <v>24</v>
      </c>
      <c r="B137" s="233" t="s">
        <v>300</v>
      </c>
      <c r="C137" s="246" t="s">
        <v>301</v>
      </c>
      <c r="D137" s="234" t="s">
        <v>235</v>
      </c>
      <c r="E137" s="235">
        <v>54.710050000000003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4.6000000000000001E-4</v>
      </c>
      <c r="O137" s="237">
        <f>ROUND(E137*N137,2)</f>
        <v>0.03</v>
      </c>
      <c r="P137" s="237">
        <v>0</v>
      </c>
      <c r="Q137" s="237">
        <f>ROUND(E137*P137,2)</f>
        <v>0</v>
      </c>
      <c r="R137" s="237"/>
      <c r="S137" s="237" t="s">
        <v>166</v>
      </c>
      <c r="T137" s="238" t="s">
        <v>151</v>
      </c>
      <c r="U137" s="223">
        <v>0.12</v>
      </c>
      <c r="V137" s="223">
        <f>ROUND(E137*U137,2)</f>
        <v>6.57</v>
      </c>
      <c r="W137" s="223"/>
      <c r="X137" s="223" t="s">
        <v>191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298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58" t="s">
        <v>242</v>
      </c>
      <c r="D138" s="253"/>
      <c r="E138" s="254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194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0"/>
      <c r="B139" s="221"/>
      <c r="C139" s="258" t="s">
        <v>287</v>
      </c>
      <c r="D139" s="253"/>
      <c r="E139" s="254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194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0"/>
      <c r="B140" s="221"/>
      <c r="C140" s="258" t="s">
        <v>288</v>
      </c>
      <c r="D140" s="253"/>
      <c r="E140" s="254">
        <v>73.941749999999999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194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0"/>
      <c r="B141" s="221"/>
      <c r="C141" s="258" t="s">
        <v>289</v>
      </c>
      <c r="D141" s="253"/>
      <c r="E141" s="254">
        <v>-10.199999999999999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194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0"/>
      <c r="B142" s="221"/>
      <c r="C142" s="258" t="s">
        <v>290</v>
      </c>
      <c r="D142" s="253"/>
      <c r="E142" s="254">
        <v>-11.354699999999999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194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0"/>
      <c r="B143" s="221"/>
      <c r="C143" s="258" t="s">
        <v>237</v>
      </c>
      <c r="D143" s="253"/>
      <c r="E143" s="254">
        <v>2.323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194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0"/>
      <c r="B144" s="221"/>
      <c r="C144" s="248"/>
      <c r="D144" s="242"/>
      <c r="E144" s="242"/>
      <c r="F144" s="242"/>
      <c r="G144" s="242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156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x14ac:dyDescent="0.2">
      <c r="A145" s="226" t="s">
        <v>145</v>
      </c>
      <c r="B145" s="227" t="s">
        <v>80</v>
      </c>
      <c r="C145" s="245" t="s">
        <v>81</v>
      </c>
      <c r="D145" s="228"/>
      <c r="E145" s="229"/>
      <c r="F145" s="230"/>
      <c r="G145" s="230">
        <f>SUMIF(AG146:AG150,"&lt;&gt;NOR",G146:G150)</f>
        <v>0</v>
      </c>
      <c r="H145" s="230"/>
      <c r="I145" s="230">
        <f>SUM(I146:I150)</f>
        <v>0</v>
      </c>
      <c r="J145" s="230"/>
      <c r="K145" s="230">
        <f>SUM(K146:K150)</f>
        <v>0</v>
      </c>
      <c r="L145" s="230"/>
      <c r="M145" s="230">
        <f>SUM(M146:M150)</f>
        <v>0</v>
      </c>
      <c r="N145" s="230"/>
      <c r="O145" s="230">
        <f>SUM(O146:O150)</f>
        <v>6.22</v>
      </c>
      <c r="P145" s="230"/>
      <c r="Q145" s="230">
        <f>SUM(Q146:Q150)</f>
        <v>0</v>
      </c>
      <c r="R145" s="230"/>
      <c r="S145" s="230"/>
      <c r="T145" s="231"/>
      <c r="U145" s="225"/>
      <c r="V145" s="225">
        <f>SUM(V146:V150)</f>
        <v>0</v>
      </c>
      <c r="W145" s="225"/>
      <c r="X145" s="225"/>
      <c r="AG145" t="s">
        <v>146</v>
      </c>
    </row>
    <row r="146" spans="1:60" outlineLevel="1" x14ac:dyDescent="0.2">
      <c r="A146" s="232">
        <v>25</v>
      </c>
      <c r="B146" s="233" t="s">
        <v>302</v>
      </c>
      <c r="C146" s="246" t="s">
        <v>303</v>
      </c>
      <c r="D146" s="234" t="s">
        <v>304</v>
      </c>
      <c r="E146" s="235">
        <v>2.8279999999999998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2.2000000000000002</v>
      </c>
      <c r="O146" s="237">
        <f>ROUND(E146*N146,2)</f>
        <v>6.22</v>
      </c>
      <c r="P146" s="237">
        <v>0</v>
      </c>
      <c r="Q146" s="237">
        <f>ROUND(E146*P146,2)</f>
        <v>0</v>
      </c>
      <c r="R146" s="237"/>
      <c r="S146" s="237" t="s">
        <v>166</v>
      </c>
      <c r="T146" s="238" t="s">
        <v>151</v>
      </c>
      <c r="U146" s="223">
        <v>0</v>
      </c>
      <c r="V146" s="223">
        <f>ROUND(E146*U146,2)</f>
        <v>0</v>
      </c>
      <c r="W146" s="223"/>
      <c r="X146" s="223" t="s">
        <v>191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192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0"/>
      <c r="B147" s="221"/>
      <c r="C147" s="258" t="s">
        <v>242</v>
      </c>
      <c r="D147" s="253"/>
      <c r="E147" s="254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194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0"/>
      <c r="B148" s="221"/>
      <c r="C148" s="258" t="s">
        <v>305</v>
      </c>
      <c r="D148" s="253"/>
      <c r="E148" s="254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194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0"/>
      <c r="B149" s="221"/>
      <c r="C149" s="258" t="s">
        <v>306</v>
      </c>
      <c r="D149" s="253"/>
      <c r="E149" s="254">
        <v>2.8279999999999998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194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0"/>
      <c r="B150" s="221"/>
      <c r="C150" s="248"/>
      <c r="D150" s="242"/>
      <c r="E150" s="242"/>
      <c r="F150" s="242"/>
      <c r="G150" s="242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6" t="s">
        <v>145</v>
      </c>
      <c r="B151" s="227" t="s">
        <v>82</v>
      </c>
      <c r="C151" s="245" t="s">
        <v>83</v>
      </c>
      <c r="D151" s="228"/>
      <c r="E151" s="229"/>
      <c r="F151" s="230"/>
      <c r="G151" s="230">
        <f>SUMIF(AG152:AG159,"&lt;&gt;NOR",G152:G159)</f>
        <v>0</v>
      </c>
      <c r="H151" s="230"/>
      <c r="I151" s="230">
        <f>SUM(I152:I159)</f>
        <v>0</v>
      </c>
      <c r="J151" s="230"/>
      <c r="K151" s="230">
        <f>SUM(K152:K159)</f>
        <v>0</v>
      </c>
      <c r="L151" s="230"/>
      <c r="M151" s="230">
        <f>SUM(M152:M159)</f>
        <v>0</v>
      </c>
      <c r="N151" s="230"/>
      <c r="O151" s="230">
        <f>SUM(O152:O159)</f>
        <v>7.0000000000000007E-2</v>
      </c>
      <c r="P151" s="230"/>
      <c r="Q151" s="230">
        <f>SUM(Q152:Q159)</f>
        <v>0</v>
      </c>
      <c r="R151" s="230"/>
      <c r="S151" s="230"/>
      <c r="T151" s="231"/>
      <c r="U151" s="225"/>
      <c r="V151" s="225">
        <f>SUM(V152:V159)</f>
        <v>9.89</v>
      </c>
      <c r="W151" s="225"/>
      <c r="X151" s="225"/>
      <c r="AG151" t="s">
        <v>146</v>
      </c>
    </row>
    <row r="152" spans="1:60" outlineLevel="1" x14ac:dyDescent="0.2">
      <c r="A152" s="232">
        <v>26</v>
      </c>
      <c r="B152" s="233" t="s">
        <v>307</v>
      </c>
      <c r="C152" s="246" t="s">
        <v>308</v>
      </c>
      <c r="D152" s="234" t="s">
        <v>235</v>
      </c>
      <c r="E152" s="235">
        <v>46.2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21</v>
      </c>
      <c r="M152" s="237">
        <f>G152*(1+L152/100)</f>
        <v>0</v>
      </c>
      <c r="N152" s="237">
        <v>1.58E-3</v>
      </c>
      <c r="O152" s="237">
        <f>ROUND(E152*N152,2)</f>
        <v>7.0000000000000007E-2</v>
      </c>
      <c r="P152" s="237">
        <v>0</v>
      </c>
      <c r="Q152" s="237">
        <f>ROUND(E152*P152,2)</f>
        <v>0</v>
      </c>
      <c r="R152" s="237" t="s">
        <v>309</v>
      </c>
      <c r="S152" s="237" t="s">
        <v>150</v>
      </c>
      <c r="T152" s="238" t="s">
        <v>214</v>
      </c>
      <c r="U152" s="223">
        <v>0.214</v>
      </c>
      <c r="V152" s="223">
        <f>ROUND(E152*U152,2)</f>
        <v>9.89</v>
      </c>
      <c r="W152" s="223"/>
      <c r="X152" s="223" t="s">
        <v>191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192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20"/>
      <c r="B153" s="221"/>
      <c r="C153" s="258" t="s">
        <v>242</v>
      </c>
      <c r="D153" s="253"/>
      <c r="E153" s="254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194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0"/>
      <c r="B154" s="221"/>
      <c r="C154" s="258" t="s">
        <v>259</v>
      </c>
      <c r="D154" s="253"/>
      <c r="E154" s="254">
        <v>40.4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194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0"/>
      <c r="B155" s="221"/>
      <c r="C155" s="258" t="s">
        <v>242</v>
      </c>
      <c r="D155" s="253"/>
      <c r="E155" s="254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194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0"/>
      <c r="B156" s="221"/>
      <c r="C156" s="258" t="s">
        <v>264</v>
      </c>
      <c r="D156" s="253"/>
      <c r="E156" s="254">
        <v>3.5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194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0"/>
      <c r="B157" s="221"/>
      <c r="C157" s="258" t="s">
        <v>242</v>
      </c>
      <c r="D157" s="253"/>
      <c r="E157" s="254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194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0"/>
      <c r="B158" s="221"/>
      <c r="C158" s="258" t="s">
        <v>274</v>
      </c>
      <c r="D158" s="253"/>
      <c r="E158" s="254">
        <v>2.2999999999999998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194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0"/>
      <c r="B159" s="221"/>
      <c r="C159" s="248"/>
      <c r="D159" s="242"/>
      <c r="E159" s="242"/>
      <c r="F159" s="242"/>
      <c r="G159" s="242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156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26" t="s">
        <v>145</v>
      </c>
      <c r="B160" s="227" t="s">
        <v>84</v>
      </c>
      <c r="C160" s="245" t="s">
        <v>85</v>
      </c>
      <c r="D160" s="228"/>
      <c r="E160" s="229"/>
      <c r="F160" s="230"/>
      <c r="G160" s="230">
        <f>SUMIF(AG161:AG199,"&lt;&gt;NOR",G161:G199)</f>
        <v>0</v>
      </c>
      <c r="H160" s="230"/>
      <c r="I160" s="230">
        <f>SUM(I161:I199)</f>
        <v>0</v>
      </c>
      <c r="J160" s="230"/>
      <c r="K160" s="230">
        <f>SUM(K161:K199)</f>
        <v>0</v>
      </c>
      <c r="L160" s="230"/>
      <c r="M160" s="230">
        <f>SUM(M161:M199)</f>
        <v>0</v>
      </c>
      <c r="N160" s="230"/>
      <c r="O160" s="230">
        <f>SUM(O161:O199)</f>
        <v>0.02</v>
      </c>
      <c r="P160" s="230"/>
      <c r="Q160" s="230">
        <f>SUM(Q161:Q199)</f>
        <v>0</v>
      </c>
      <c r="R160" s="230"/>
      <c r="S160" s="230"/>
      <c r="T160" s="231"/>
      <c r="U160" s="225"/>
      <c r="V160" s="225">
        <f>SUM(V161:V199)</f>
        <v>76.879999999999981</v>
      </c>
      <c r="W160" s="225"/>
      <c r="X160" s="225"/>
      <c r="AG160" t="s">
        <v>146</v>
      </c>
    </row>
    <row r="161" spans="1:60" ht="56.25" outlineLevel="1" x14ac:dyDescent="0.2">
      <c r="A161" s="232">
        <v>27</v>
      </c>
      <c r="B161" s="233" t="s">
        <v>310</v>
      </c>
      <c r="C161" s="246" t="s">
        <v>311</v>
      </c>
      <c r="D161" s="234" t="s">
        <v>235</v>
      </c>
      <c r="E161" s="235">
        <v>220.6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7">
        <v>4.0000000000000003E-5</v>
      </c>
      <c r="O161" s="237">
        <f>ROUND(E161*N161,2)</f>
        <v>0.01</v>
      </c>
      <c r="P161" s="237">
        <v>0</v>
      </c>
      <c r="Q161" s="237">
        <f>ROUND(E161*P161,2)</f>
        <v>0</v>
      </c>
      <c r="R161" s="237" t="s">
        <v>240</v>
      </c>
      <c r="S161" s="237" t="s">
        <v>150</v>
      </c>
      <c r="T161" s="238" t="s">
        <v>214</v>
      </c>
      <c r="U161" s="223">
        <v>0.308</v>
      </c>
      <c r="V161" s="223">
        <f>ROUND(E161*U161,2)</f>
        <v>67.94</v>
      </c>
      <c r="W161" s="223"/>
      <c r="X161" s="223" t="s">
        <v>191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192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0"/>
      <c r="B162" s="221"/>
      <c r="C162" s="258" t="s">
        <v>242</v>
      </c>
      <c r="D162" s="253"/>
      <c r="E162" s="254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194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0"/>
      <c r="B163" s="221"/>
      <c r="C163" s="258" t="s">
        <v>312</v>
      </c>
      <c r="D163" s="253"/>
      <c r="E163" s="254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194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0"/>
      <c r="B164" s="221"/>
      <c r="C164" s="258" t="s">
        <v>313</v>
      </c>
      <c r="D164" s="253"/>
      <c r="E164" s="254">
        <v>220.6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194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20"/>
      <c r="B165" s="221"/>
      <c r="C165" s="248"/>
      <c r="D165" s="242"/>
      <c r="E165" s="242"/>
      <c r="F165" s="242"/>
      <c r="G165" s="242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156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32">
        <v>28</v>
      </c>
      <c r="B166" s="233" t="s">
        <v>314</v>
      </c>
      <c r="C166" s="246" t="s">
        <v>315</v>
      </c>
      <c r="D166" s="234" t="s">
        <v>212</v>
      </c>
      <c r="E166" s="235">
        <v>4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2.4599999999999999E-3</v>
      </c>
      <c r="O166" s="237">
        <f>ROUND(E166*N166,2)</f>
        <v>0.01</v>
      </c>
      <c r="P166" s="237">
        <v>0</v>
      </c>
      <c r="Q166" s="237">
        <f>ROUND(E166*P166,2)</f>
        <v>0</v>
      </c>
      <c r="R166" s="237"/>
      <c r="S166" s="237" t="s">
        <v>166</v>
      </c>
      <c r="T166" s="238" t="s">
        <v>151</v>
      </c>
      <c r="U166" s="223">
        <v>1.49</v>
      </c>
      <c r="V166" s="223">
        <f>ROUND(E166*U166,2)</f>
        <v>5.96</v>
      </c>
      <c r="W166" s="223"/>
      <c r="X166" s="223" t="s">
        <v>191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192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20"/>
      <c r="B167" s="221"/>
      <c r="C167" s="247" t="s">
        <v>316</v>
      </c>
      <c r="D167" s="240"/>
      <c r="E167" s="240"/>
      <c r="F167" s="240"/>
      <c r="G167" s="240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155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39" t="str">
        <f>C167</f>
        <v>Otvor se utěsní minerální vlnou. Prostup i potrubí před a za prostupem je natřeno protipožární stěrkou. Cena obsahuje dodávku požární minerální vlny a požární stěrky.</v>
      </c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0"/>
      <c r="B168" s="221"/>
      <c r="C168" s="260" t="s">
        <v>317</v>
      </c>
      <c r="D168" s="256"/>
      <c r="E168" s="256"/>
      <c r="F168" s="256"/>
      <c r="G168" s="256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155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0"/>
      <c r="B169" s="221"/>
      <c r="C169" s="258" t="s">
        <v>242</v>
      </c>
      <c r="D169" s="253"/>
      <c r="E169" s="254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194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0"/>
      <c r="B170" s="221"/>
      <c r="C170" s="258" t="s">
        <v>218</v>
      </c>
      <c r="D170" s="253"/>
      <c r="E170" s="254">
        <v>4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194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0"/>
      <c r="B171" s="221"/>
      <c r="C171" s="248"/>
      <c r="D171" s="242"/>
      <c r="E171" s="242"/>
      <c r="F171" s="242"/>
      <c r="G171" s="242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156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32">
        <v>29</v>
      </c>
      <c r="B172" s="233" t="s">
        <v>318</v>
      </c>
      <c r="C172" s="246" t="s">
        <v>319</v>
      </c>
      <c r="D172" s="234" t="s">
        <v>212</v>
      </c>
      <c r="E172" s="235">
        <v>1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2.4599999999999999E-3</v>
      </c>
      <c r="O172" s="237">
        <f>ROUND(E172*N172,2)</f>
        <v>0</v>
      </c>
      <c r="P172" s="237">
        <v>0</v>
      </c>
      <c r="Q172" s="237">
        <f>ROUND(E172*P172,2)</f>
        <v>0</v>
      </c>
      <c r="R172" s="237"/>
      <c r="S172" s="237" t="s">
        <v>166</v>
      </c>
      <c r="T172" s="238" t="s">
        <v>151</v>
      </c>
      <c r="U172" s="223">
        <v>1.49</v>
      </c>
      <c r="V172" s="223">
        <f>ROUND(E172*U172,2)</f>
        <v>1.49</v>
      </c>
      <c r="W172" s="223"/>
      <c r="X172" s="223" t="s">
        <v>191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192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20"/>
      <c r="B173" s="221"/>
      <c r="C173" s="247" t="s">
        <v>316</v>
      </c>
      <c r="D173" s="240"/>
      <c r="E173" s="240"/>
      <c r="F173" s="240"/>
      <c r="G173" s="240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155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39" t="str">
        <f>C173</f>
        <v>Otvor se utěsní minerální vlnou. Prostup i potrubí před a za prostupem je natřeno protipožární stěrkou. Cena obsahuje dodávku požární minerální vlny a požární stěrky.</v>
      </c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0"/>
      <c r="B174" s="221"/>
      <c r="C174" s="260" t="s">
        <v>317</v>
      </c>
      <c r="D174" s="256"/>
      <c r="E174" s="256"/>
      <c r="F174" s="256"/>
      <c r="G174" s="256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155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20"/>
      <c r="B175" s="221"/>
      <c r="C175" s="258" t="s">
        <v>242</v>
      </c>
      <c r="D175" s="253"/>
      <c r="E175" s="254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194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0"/>
      <c r="B176" s="221"/>
      <c r="C176" s="258" t="s">
        <v>230</v>
      </c>
      <c r="D176" s="253"/>
      <c r="E176" s="254">
        <v>1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194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0"/>
      <c r="B177" s="221"/>
      <c r="C177" s="248"/>
      <c r="D177" s="242"/>
      <c r="E177" s="242"/>
      <c r="F177" s="242"/>
      <c r="G177" s="242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156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2">
        <v>30</v>
      </c>
      <c r="B178" s="233" t="s">
        <v>320</v>
      </c>
      <c r="C178" s="246" t="s">
        <v>321</v>
      </c>
      <c r="D178" s="234" t="s">
        <v>212</v>
      </c>
      <c r="E178" s="235">
        <v>1</v>
      </c>
      <c r="F178" s="236"/>
      <c r="G178" s="237">
        <f>ROUND(E178*F178,2)</f>
        <v>0</v>
      </c>
      <c r="H178" s="236"/>
      <c r="I178" s="237">
        <f>ROUND(E178*H178,2)</f>
        <v>0</v>
      </c>
      <c r="J178" s="236"/>
      <c r="K178" s="237">
        <f>ROUND(E178*J178,2)</f>
        <v>0</v>
      </c>
      <c r="L178" s="237">
        <v>21</v>
      </c>
      <c r="M178" s="237">
        <f>G178*(1+L178/100)</f>
        <v>0</v>
      </c>
      <c r="N178" s="237">
        <v>2.4599999999999999E-3</v>
      </c>
      <c r="O178" s="237">
        <f>ROUND(E178*N178,2)</f>
        <v>0</v>
      </c>
      <c r="P178" s="237">
        <v>0</v>
      </c>
      <c r="Q178" s="237">
        <f>ROUND(E178*P178,2)</f>
        <v>0</v>
      </c>
      <c r="R178" s="237"/>
      <c r="S178" s="237" t="s">
        <v>166</v>
      </c>
      <c r="T178" s="238" t="s">
        <v>151</v>
      </c>
      <c r="U178" s="223">
        <v>1.49</v>
      </c>
      <c r="V178" s="223">
        <f>ROUND(E178*U178,2)</f>
        <v>1.49</v>
      </c>
      <c r="W178" s="223"/>
      <c r="X178" s="223" t="s">
        <v>191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192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20"/>
      <c r="B179" s="221"/>
      <c r="C179" s="247" t="s">
        <v>316</v>
      </c>
      <c r="D179" s="240"/>
      <c r="E179" s="240"/>
      <c r="F179" s="240"/>
      <c r="G179" s="240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155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39" t="str">
        <f>C179</f>
        <v>Otvor se utěsní minerální vlnou. Prostup i potrubí před a za prostupem je natřeno protipožární stěrkou. Cena obsahuje dodávku požární minerální vlny a požární stěrky.</v>
      </c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20"/>
      <c r="B180" s="221"/>
      <c r="C180" s="260" t="s">
        <v>317</v>
      </c>
      <c r="D180" s="256"/>
      <c r="E180" s="256"/>
      <c r="F180" s="256"/>
      <c r="G180" s="256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155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0"/>
      <c r="B181" s="221"/>
      <c r="C181" s="258" t="s">
        <v>322</v>
      </c>
      <c r="D181" s="253"/>
      <c r="E181" s="254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194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0"/>
      <c r="B182" s="221"/>
      <c r="C182" s="258" t="s">
        <v>230</v>
      </c>
      <c r="D182" s="253"/>
      <c r="E182" s="254">
        <v>1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194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20"/>
      <c r="B183" s="221"/>
      <c r="C183" s="248"/>
      <c r="D183" s="242"/>
      <c r="E183" s="242"/>
      <c r="F183" s="242"/>
      <c r="G183" s="242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2">
        <v>31</v>
      </c>
      <c r="B184" s="233" t="s">
        <v>323</v>
      </c>
      <c r="C184" s="246" t="s">
        <v>324</v>
      </c>
      <c r="D184" s="234" t="s">
        <v>235</v>
      </c>
      <c r="E184" s="235">
        <v>10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166</v>
      </c>
      <c r="T184" s="238" t="s">
        <v>151</v>
      </c>
      <c r="U184" s="223">
        <v>0</v>
      </c>
      <c r="V184" s="223">
        <f>ROUND(E184*U184,2)</f>
        <v>0</v>
      </c>
      <c r="W184" s="223"/>
      <c r="X184" s="223" t="s">
        <v>191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192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0"/>
      <c r="B185" s="221"/>
      <c r="C185" s="258" t="s">
        <v>278</v>
      </c>
      <c r="D185" s="253"/>
      <c r="E185" s="254">
        <v>10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194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0"/>
      <c r="B186" s="221"/>
      <c r="C186" s="248"/>
      <c r="D186" s="242"/>
      <c r="E186" s="242"/>
      <c r="F186" s="242"/>
      <c r="G186" s="242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156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2">
        <v>32</v>
      </c>
      <c r="B187" s="233" t="s">
        <v>325</v>
      </c>
      <c r="C187" s="246" t="s">
        <v>326</v>
      </c>
      <c r="D187" s="234" t="s">
        <v>235</v>
      </c>
      <c r="E187" s="235">
        <v>16.5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7"/>
      <c r="S187" s="237" t="s">
        <v>166</v>
      </c>
      <c r="T187" s="238" t="s">
        <v>151</v>
      </c>
      <c r="U187" s="223">
        <v>0</v>
      </c>
      <c r="V187" s="223">
        <f>ROUND(E187*U187,2)</f>
        <v>0</v>
      </c>
      <c r="W187" s="223"/>
      <c r="X187" s="223" t="s">
        <v>191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192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0"/>
      <c r="B188" s="221"/>
      <c r="C188" s="258" t="s">
        <v>217</v>
      </c>
      <c r="D188" s="253"/>
      <c r="E188" s="254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194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0"/>
      <c r="B189" s="221"/>
      <c r="C189" s="258" t="s">
        <v>327</v>
      </c>
      <c r="D189" s="253"/>
      <c r="E189" s="254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194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20"/>
      <c r="B190" s="221"/>
      <c r="C190" s="258" t="s">
        <v>328</v>
      </c>
      <c r="D190" s="253"/>
      <c r="E190" s="254">
        <v>16.5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194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0"/>
      <c r="B191" s="221"/>
      <c r="C191" s="248"/>
      <c r="D191" s="242"/>
      <c r="E191" s="242"/>
      <c r="F191" s="242"/>
      <c r="G191" s="242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156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2">
        <v>33</v>
      </c>
      <c r="B192" s="233" t="s">
        <v>329</v>
      </c>
      <c r="C192" s="246" t="s">
        <v>330</v>
      </c>
      <c r="D192" s="234" t="s">
        <v>331</v>
      </c>
      <c r="E192" s="235">
        <v>10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/>
      <c r="S192" s="237" t="s">
        <v>166</v>
      </c>
      <c r="T192" s="238" t="s">
        <v>151</v>
      </c>
      <c r="U192" s="223">
        <v>0</v>
      </c>
      <c r="V192" s="223">
        <f>ROUND(E192*U192,2)</f>
        <v>0</v>
      </c>
      <c r="W192" s="223"/>
      <c r="X192" s="223" t="s">
        <v>332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333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0"/>
      <c r="B193" s="221"/>
      <c r="C193" s="249"/>
      <c r="D193" s="243"/>
      <c r="E193" s="243"/>
      <c r="F193" s="243"/>
      <c r="G193" s="24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156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2">
        <v>34</v>
      </c>
      <c r="B194" s="233" t="s">
        <v>334</v>
      </c>
      <c r="C194" s="246" t="s">
        <v>335</v>
      </c>
      <c r="D194" s="234" t="s">
        <v>149</v>
      </c>
      <c r="E194" s="235">
        <v>1</v>
      </c>
      <c r="F194" s="236"/>
      <c r="G194" s="237">
        <f>ROUND(E194*F194,2)</f>
        <v>0</v>
      </c>
      <c r="H194" s="236"/>
      <c r="I194" s="237">
        <f>ROUND(E194*H194,2)</f>
        <v>0</v>
      </c>
      <c r="J194" s="236"/>
      <c r="K194" s="237">
        <f>ROUND(E194*J194,2)</f>
        <v>0</v>
      </c>
      <c r="L194" s="237">
        <v>21</v>
      </c>
      <c r="M194" s="237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7"/>
      <c r="S194" s="237" t="s">
        <v>166</v>
      </c>
      <c r="T194" s="238" t="s">
        <v>151</v>
      </c>
      <c r="U194" s="223">
        <v>0</v>
      </c>
      <c r="V194" s="223">
        <f>ROUND(E194*U194,2)</f>
        <v>0</v>
      </c>
      <c r="W194" s="223"/>
      <c r="X194" s="223" t="s">
        <v>332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333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0"/>
      <c r="B195" s="221"/>
      <c r="C195" s="249"/>
      <c r="D195" s="243"/>
      <c r="E195" s="243"/>
      <c r="F195" s="243"/>
      <c r="G195" s="24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156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2">
        <v>35</v>
      </c>
      <c r="B196" s="233" t="s">
        <v>336</v>
      </c>
      <c r="C196" s="246" t="s">
        <v>337</v>
      </c>
      <c r="D196" s="234" t="s">
        <v>331</v>
      </c>
      <c r="E196" s="235">
        <v>20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/>
      <c r="S196" s="237" t="s">
        <v>166</v>
      </c>
      <c r="T196" s="238" t="s">
        <v>151</v>
      </c>
      <c r="U196" s="223">
        <v>0</v>
      </c>
      <c r="V196" s="223">
        <f>ROUND(E196*U196,2)</f>
        <v>0</v>
      </c>
      <c r="W196" s="223"/>
      <c r="X196" s="223" t="s">
        <v>332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333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20"/>
      <c r="B197" s="221"/>
      <c r="C197" s="249"/>
      <c r="D197" s="243"/>
      <c r="E197" s="243"/>
      <c r="F197" s="243"/>
      <c r="G197" s="24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156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32">
        <v>36</v>
      </c>
      <c r="B198" s="233" t="s">
        <v>338</v>
      </c>
      <c r="C198" s="246" t="s">
        <v>339</v>
      </c>
      <c r="D198" s="234" t="s">
        <v>149</v>
      </c>
      <c r="E198" s="235">
        <v>1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7"/>
      <c r="S198" s="237" t="s">
        <v>166</v>
      </c>
      <c r="T198" s="238" t="s">
        <v>151</v>
      </c>
      <c r="U198" s="223">
        <v>0</v>
      </c>
      <c r="V198" s="223">
        <f>ROUND(E198*U198,2)</f>
        <v>0</v>
      </c>
      <c r="W198" s="223"/>
      <c r="X198" s="223" t="s">
        <v>332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333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20"/>
      <c r="B199" s="221"/>
      <c r="C199" s="249"/>
      <c r="D199" s="243"/>
      <c r="E199" s="243"/>
      <c r="F199" s="243"/>
      <c r="G199" s="24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156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26" t="s">
        <v>145</v>
      </c>
      <c r="B200" s="227" t="s">
        <v>86</v>
      </c>
      <c r="C200" s="245" t="s">
        <v>87</v>
      </c>
      <c r="D200" s="228"/>
      <c r="E200" s="229"/>
      <c r="F200" s="230"/>
      <c r="G200" s="230">
        <f>SUMIF(AG201:AG259,"&lt;&gt;NOR",G201:G259)</f>
        <v>0</v>
      </c>
      <c r="H200" s="230"/>
      <c r="I200" s="230">
        <f>SUM(I201:I259)</f>
        <v>0</v>
      </c>
      <c r="J200" s="230"/>
      <c r="K200" s="230">
        <f>SUM(K201:K259)</f>
        <v>0</v>
      </c>
      <c r="L200" s="230"/>
      <c r="M200" s="230">
        <f>SUM(M201:M259)</f>
        <v>0</v>
      </c>
      <c r="N200" s="230"/>
      <c r="O200" s="230">
        <f>SUM(O201:O259)</f>
        <v>0.01</v>
      </c>
      <c r="P200" s="230"/>
      <c r="Q200" s="230">
        <f>SUM(Q201:Q259)</f>
        <v>1.3</v>
      </c>
      <c r="R200" s="230"/>
      <c r="S200" s="230"/>
      <c r="T200" s="231"/>
      <c r="U200" s="225"/>
      <c r="V200" s="225">
        <f>SUM(V201:V259)</f>
        <v>20.130000000000003</v>
      </c>
      <c r="W200" s="225"/>
      <c r="X200" s="225"/>
      <c r="AG200" t="s">
        <v>146</v>
      </c>
    </row>
    <row r="201" spans="1:60" ht="22.5" outlineLevel="1" x14ac:dyDescent="0.2">
      <c r="A201" s="232">
        <v>37</v>
      </c>
      <c r="B201" s="233" t="s">
        <v>340</v>
      </c>
      <c r="C201" s="246" t="s">
        <v>341</v>
      </c>
      <c r="D201" s="234" t="s">
        <v>235</v>
      </c>
      <c r="E201" s="235">
        <v>2.02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21</v>
      </c>
      <c r="M201" s="237">
        <f>G201*(1+L201/100)</f>
        <v>0</v>
      </c>
      <c r="N201" s="237">
        <v>6.7000000000000002E-4</v>
      </c>
      <c r="O201" s="237">
        <f>ROUND(E201*N201,2)</f>
        <v>0</v>
      </c>
      <c r="P201" s="237">
        <v>0.1</v>
      </c>
      <c r="Q201" s="237">
        <f>ROUND(E201*P201,2)</f>
        <v>0.2</v>
      </c>
      <c r="R201" s="237" t="s">
        <v>342</v>
      </c>
      <c r="S201" s="237" t="s">
        <v>150</v>
      </c>
      <c r="T201" s="238" t="s">
        <v>214</v>
      </c>
      <c r="U201" s="223">
        <v>0.35799999999999998</v>
      </c>
      <c r="V201" s="223">
        <f>ROUND(E201*U201,2)</f>
        <v>0.72</v>
      </c>
      <c r="W201" s="223"/>
      <c r="X201" s="223" t="s">
        <v>191</v>
      </c>
      <c r="Y201" s="212"/>
      <c r="Z201" s="212"/>
      <c r="AA201" s="212"/>
      <c r="AB201" s="212"/>
      <c r="AC201" s="212"/>
      <c r="AD201" s="212"/>
      <c r="AE201" s="212"/>
      <c r="AF201" s="212"/>
      <c r="AG201" s="212" t="s">
        <v>192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20"/>
      <c r="B202" s="221"/>
      <c r="C202" s="259" t="s">
        <v>343</v>
      </c>
      <c r="D202" s="255"/>
      <c r="E202" s="255"/>
      <c r="F202" s="255"/>
      <c r="G202" s="255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216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39" t="str">
        <f>C202</f>
        <v>nebo vybourání otvorů jakýchkoliv rozměrů, včetně pomocného lešení o výšce podlahy do 1900 mm a pro zatížení do 1,5 kPa  (150 kg/m2),</v>
      </c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0"/>
      <c r="B203" s="221"/>
      <c r="C203" s="258" t="s">
        <v>217</v>
      </c>
      <c r="D203" s="253"/>
      <c r="E203" s="254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194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0"/>
      <c r="B204" s="221"/>
      <c r="C204" s="258" t="s">
        <v>344</v>
      </c>
      <c r="D204" s="253"/>
      <c r="E204" s="254">
        <v>2.02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194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0"/>
      <c r="B205" s="221"/>
      <c r="C205" s="248"/>
      <c r="D205" s="242"/>
      <c r="E205" s="242"/>
      <c r="F205" s="242"/>
      <c r="G205" s="242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156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32">
        <v>38</v>
      </c>
      <c r="B206" s="233" t="s">
        <v>345</v>
      </c>
      <c r="C206" s="246" t="s">
        <v>346</v>
      </c>
      <c r="D206" s="234" t="s">
        <v>212</v>
      </c>
      <c r="E206" s="235">
        <v>3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 t="s">
        <v>342</v>
      </c>
      <c r="S206" s="237" t="s">
        <v>150</v>
      </c>
      <c r="T206" s="238" t="s">
        <v>214</v>
      </c>
      <c r="U206" s="223">
        <v>0.05</v>
      </c>
      <c r="V206" s="223">
        <f>ROUND(E206*U206,2)</f>
        <v>0.15</v>
      </c>
      <c r="W206" s="223"/>
      <c r="X206" s="223" t="s">
        <v>191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192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20"/>
      <c r="B207" s="221"/>
      <c r="C207" s="259" t="s">
        <v>347</v>
      </c>
      <c r="D207" s="255"/>
      <c r="E207" s="255"/>
      <c r="F207" s="255"/>
      <c r="G207" s="255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216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20"/>
      <c r="B208" s="221"/>
      <c r="C208" s="258" t="s">
        <v>217</v>
      </c>
      <c r="D208" s="253"/>
      <c r="E208" s="254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194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20"/>
      <c r="B209" s="221"/>
      <c r="C209" s="258" t="s">
        <v>74</v>
      </c>
      <c r="D209" s="253"/>
      <c r="E209" s="254">
        <v>3</v>
      </c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194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20"/>
      <c r="B210" s="221"/>
      <c r="C210" s="248"/>
      <c r="D210" s="242"/>
      <c r="E210" s="242"/>
      <c r="F210" s="242"/>
      <c r="G210" s="242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156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33.75" outlineLevel="1" x14ac:dyDescent="0.2">
      <c r="A211" s="232">
        <v>39</v>
      </c>
      <c r="B211" s="233" t="s">
        <v>348</v>
      </c>
      <c r="C211" s="246" t="s">
        <v>349</v>
      </c>
      <c r="D211" s="234" t="s">
        <v>235</v>
      </c>
      <c r="E211" s="235">
        <v>5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7">
        <v>1.17E-3</v>
      </c>
      <c r="O211" s="237">
        <f>ROUND(E211*N211,2)</f>
        <v>0.01</v>
      </c>
      <c r="P211" s="237">
        <v>7.5999999999999998E-2</v>
      </c>
      <c r="Q211" s="237">
        <f>ROUND(E211*P211,2)</f>
        <v>0.38</v>
      </c>
      <c r="R211" s="237" t="s">
        <v>342</v>
      </c>
      <c r="S211" s="237" t="s">
        <v>150</v>
      </c>
      <c r="T211" s="238" t="s">
        <v>214</v>
      </c>
      <c r="U211" s="223">
        <v>0.93899999999999995</v>
      </c>
      <c r="V211" s="223">
        <f>ROUND(E211*U211,2)</f>
        <v>4.7</v>
      </c>
      <c r="W211" s="223"/>
      <c r="X211" s="223" t="s">
        <v>191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192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20"/>
      <c r="B212" s="221"/>
      <c r="C212" s="258" t="s">
        <v>217</v>
      </c>
      <c r="D212" s="253"/>
      <c r="E212" s="254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194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20"/>
      <c r="B213" s="221"/>
      <c r="C213" s="258" t="s">
        <v>350</v>
      </c>
      <c r="D213" s="253"/>
      <c r="E213" s="254">
        <v>5</v>
      </c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194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20"/>
      <c r="B214" s="221"/>
      <c r="C214" s="248"/>
      <c r="D214" s="242"/>
      <c r="E214" s="242"/>
      <c r="F214" s="242"/>
      <c r="G214" s="242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156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32">
        <v>40</v>
      </c>
      <c r="B215" s="233" t="s">
        <v>351</v>
      </c>
      <c r="C215" s="246" t="s">
        <v>352</v>
      </c>
      <c r="D215" s="234" t="s">
        <v>254</v>
      </c>
      <c r="E215" s="235">
        <v>0.46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7">
        <v>0</v>
      </c>
      <c r="O215" s="237">
        <f>ROUND(E215*N215,2)</f>
        <v>0</v>
      </c>
      <c r="P215" s="237">
        <v>8.831E-2</v>
      </c>
      <c r="Q215" s="237">
        <f>ROUND(E215*P215,2)</f>
        <v>0.04</v>
      </c>
      <c r="R215" s="237" t="s">
        <v>342</v>
      </c>
      <c r="S215" s="237" t="s">
        <v>150</v>
      </c>
      <c r="T215" s="238" t="s">
        <v>214</v>
      </c>
      <c r="U215" s="223">
        <v>6.2</v>
      </c>
      <c r="V215" s="223">
        <f>ROUND(E215*U215,2)</f>
        <v>2.85</v>
      </c>
      <c r="W215" s="223"/>
      <c r="X215" s="223" t="s">
        <v>191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192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20"/>
      <c r="B216" s="221"/>
      <c r="C216" s="258" t="s">
        <v>217</v>
      </c>
      <c r="D216" s="253"/>
      <c r="E216" s="254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194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20"/>
      <c r="B217" s="221"/>
      <c r="C217" s="258" t="s">
        <v>353</v>
      </c>
      <c r="D217" s="253"/>
      <c r="E217" s="254">
        <v>0.46</v>
      </c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194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20"/>
      <c r="B218" s="221"/>
      <c r="C218" s="248"/>
      <c r="D218" s="242"/>
      <c r="E218" s="242"/>
      <c r="F218" s="242"/>
      <c r="G218" s="242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156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2">
        <v>41</v>
      </c>
      <c r="B219" s="233" t="s">
        <v>354</v>
      </c>
      <c r="C219" s="246" t="s">
        <v>355</v>
      </c>
      <c r="D219" s="234" t="s">
        <v>254</v>
      </c>
      <c r="E219" s="235">
        <v>0.46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</v>
      </c>
      <c r="O219" s="237">
        <f>ROUND(E219*N219,2)</f>
        <v>0</v>
      </c>
      <c r="P219" s="237">
        <v>0.12266000000000001</v>
      </c>
      <c r="Q219" s="237">
        <f>ROUND(E219*P219,2)</f>
        <v>0.06</v>
      </c>
      <c r="R219" s="237" t="s">
        <v>342</v>
      </c>
      <c r="S219" s="237" t="s">
        <v>150</v>
      </c>
      <c r="T219" s="238" t="s">
        <v>214</v>
      </c>
      <c r="U219" s="223">
        <v>7.1</v>
      </c>
      <c r="V219" s="223">
        <f>ROUND(E219*U219,2)</f>
        <v>3.27</v>
      </c>
      <c r="W219" s="223"/>
      <c r="X219" s="223" t="s">
        <v>191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192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20"/>
      <c r="B220" s="221"/>
      <c r="C220" s="258" t="s">
        <v>217</v>
      </c>
      <c r="D220" s="253"/>
      <c r="E220" s="254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194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20"/>
      <c r="B221" s="221"/>
      <c r="C221" s="258" t="s">
        <v>353</v>
      </c>
      <c r="D221" s="253"/>
      <c r="E221" s="254">
        <v>0.46</v>
      </c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194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20"/>
      <c r="B222" s="221"/>
      <c r="C222" s="248"/>
      <c r="D222" s="242"/>
      <c r="E222" s="242"/>
      <c r="F222" s="242"/>
      <c r="G222" s="242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156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2">
        <v>42</v>
      </c>
      <c r="B223" s="233" t="s">
        <v>356</v>
      </c>
      <c r="C223" s="246" t="s">
        <v>357</v>
      </c>
      <c r="D223" s="234" t="s">
        <v>254</v>
      </c>
      <c r="E223" s="235">
        <v>4.0999999999999996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7">
        <v>0</v>
      </c>
      <c r="O223" s="237">
        <f>ROUND(E223*N223,2)</f>
        <v>0</v>
      </c>
      <c r="P223" s="237">
        <v>4.6000000000000001E-4</v>
      </c>
      <c r="Q223" s="237">
        <f>ROUND(E223*P223,2)</f>
        <v>0</v>
      </c>
      <c r="R223" s="237" t="s">
        <v>342</v>
      </c>
      <c r="S223" s="237" t="s">
        <v>150</v>
      </c>
      <c r="T223" s="238" t="s">
        <v>214</v>
      </c>
      <c r="U223" s="223">
        <v>1.2150000000000001</v>
      </c>
      <c r="V223" s="223">
        <f>ROUND(E223*U223,2)</f>
        <v>4.9800000000000004</v>
      </c>
      <c r="W223" s="223"/>
      <c r="X223" s="223" t="s">
        <v>191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192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20"/>
      <c r="B224" s="221"/>
      <c r="C224" s="258" t="s">
        <v>217</v>
      </c>
      <c r="D224" s="253"/>
      <c r="E224" s="254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194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20"/>
      <c r="B225" s="221"/>
      <c r="C225" s="258" t="s">
        <v>358</v>
      </c>
      <c r="D225" s="253"/>
      <c r="E225" s="254">
        <v>4.0999999999999996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194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20"/>
      <c r="B226" s="221"/>
      <c r="C226" s="248"/>
      <c r="D226" s="242"/>
      <c r="E226" s="242"/>
      <c r="F226" s="242"/>
      <c r="G226" s="242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156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33.75" outlineLevel="1" x14ac:dyDescent="0.2">
      <c r="A227" s="232">
        <v>43</v>
      </c>
      <c r="B227" s="233" t="s">
        <v>359</v>
      </c>
      <c r="C227" s="246" t="s">
        <v>360</v>
      </c>
      <c r="D227" s="234" t="s">
        <v>212</v>
      </c>
      <c r="E227" s="235">
        <v>2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3.4000000000000002E-4</v>
      </c>
      <c r="O227" s="237">
        <f>ROUND(E227*N227,2)</f>
        <v>0</v>
      </c>
      <c r="P227" s="237">
        <v>2.5000000000000001E-2</v>
      </c>
      <c r="Q227" s="237">
        <f>ROUND(E227*P227,2)</f>
        <v>0.05</v>
      </c>
      <c r="R227" s="237" t="s">
        <v>342</v>
      </c>
      <c r="S227" s="237" t="s">
        <v>150</v>
      </c>
      <c r="T227" s="238" t="s">
        <v>214</v>
      </c>
      <c r="U227" s="223">
        <v>0.21299999999999999</v>
      </c>
      <c r="V227" s="223">
        <f>ROUND(E227*U227,2)</f>
        <v>0.43</v>
      </c>
      <c r="W227" s="223"/>
      <c r="X227" s="223" t="s">
        <v>191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192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20"/>
      <c r="B228" s="221"/>
      <c r="C228" s="259" t="s">
        <v>361</v>
      </c>
      <c r="D228" s="255"/>
      <c r="E228" s="255"/>
      <c r="F228" s="255"/>
      <c r="G228" s="255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216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20"/>
      <c r="B229" s="221"/>
      <c r="C229" s="260" t="s">
        <v>362</v>
      </c>
      <c r="D229" s="256"/>
      <c r="E229" s="256"/>
      <c r="F229" s="256"/>
      <c r="G229" s="256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155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20"/>
      <c r="B230" s="221"/>
      <c r="C230" s="258" t="s">
        <v>217</v>
      </c>
      <c r="D230" s="253"/>
      <c r="E230" s="254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194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20"/>
      <c r="B231" s="221"/>
      <c r="C231" s="258" t="s">
        <v>226</v>
      </c>
      <c r="D231" s="253"/>
      <c r="E231" s="254">
        <v>2</v>
      </c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194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20"/>
      <c r="B232" s="221"/>
      <c r="C232" s="248"/>
      <c r="D232" s="242"/>
      <c r="E232" s="242"/>
      <c r="F232" s="242"/>
      <c r="G232" s="242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156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33.75" outlineLevel="1" x14ac:dyDescent="0.2">
      <c r="A233" s="232">
        <v>44</v>
      </c>
      <c r="B233" s="233" t="s">
        <v>363</v>
      </c>
      <c r="C233" s="246" t="s">
        <v>364</v>
      </c>
      <c r="D233" s="234" t="s">
        <v>212</v>
      </c>
      <c r="E233" s="235">
        <v>2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3.4000000000000002E-4</v>
      </c>
      <c r="O233" s="237">
        <f>ROUND(E233*N233,2)</f>
        <v>0</v>
      </c>
      <c r="P233" s="237">
        <v>6.9000000000000006E-2</v>
      </c>
      <c r="Q233" s="237">
        <f>ROUND(E233*P233,2)</f>
        <v>0.14000000000000001</v>
      </c>
      <c r="R233" s="237" t="s">
        <v>342</v>
      </c>
      <c r="S233" s="237" t="s">
        <v>150</v>
      </c>
      <c r="T233" s="238" t="s">
        <v>214</v>
      </c>
      <c r="U233" s="223">
        <v>0.21299999999999999</v>
      </c>
      <c r="V233" s="223">
        <f>ROUND(E233*U233,2)</f>
        <v>0.43</v>
      </c>
      <c r="W233" s="223"/>
      <c r="X233" s="223" t="s">
        <v>191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192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20"/>
      <c r="B234" s="221"/>
      <c r="C234" s="259" t="s">
        <v>361</v>
      </c>
      <c r="D234" s="255"/>
      <c r="E234" s="255"/>
      <c r="F234" s="255"/>
      <c r="G234" s="255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2"/>
      <c r="Z234" s="212"/>
      <c r="AA234" s="212"/>
      <c r="AB234" s="212"/>
      <c r="AC234" s="212"/>
      <c r="AD234" s="212"/>
      <c r="AE234" s="212"/>
      <c r="AF234" s="212"/>
      <c r="AG234" s="212" t="s">
        <v>216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20"/>
      <c r="B235" s="221"/>
      <c r="C235" s="260" t="s">
        <v>362</v>
      </c>
      <c r="D235" s="256"/>
      <c r="E235" s="256"/>
      <c r="F235" s="256"/>
      <c r="G235" s="256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155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20"/>
      <c r="B236" s="221"/>
      <c r="C236" s="258" t="s">
        <v>217</v>
      </c>
      <c r="D236" s="253"/>
      <c r="E236" s="254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194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20"/>
      <c r="B237" s="221"/>
      <c r="C237" s="258" t="s">
        <v>226</v>
      </c>
      <c r="D237" s="253"/>
      <c r="E237" s="254">
        <v>2</v>
      </c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194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20"/>
      <c r="B238" s="221"/>
      <c r="C238" s="248"/>
      <c r="D238" s="242"/>
      <c r="E238" s="242"/>
      <c r="F238" s="242"/>
      <c r="G238" s="242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156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 x14ac:dyDescent="0.2">
      <c r="A239" s="232">
        <v>45</v>
      </c>
      <c r="B239" s="233" t="s">
        <v>365</v>
      </c>
      <c r="C239" s="246" t="s">
        <v>366</v>
      </c>
      <c r="D239" s="234" t="s">
        <v>212</v>
      </c>
      <c r="E239" s="235">
        <v>1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3.4000000000000002E-4</v>
      </c>
      <c r="O239" s="237">
        <f>ROUND(E239*N239,2)</f>
        <v>0</v>
      </c>
      <c r="P239" s="237">
        <v>2.8000000000000001E-2</v>
      </c>
      <c r="Q239" s="237">
        <f>ROUND(E239*P239,2)</f>
        <v>0.03</v>
      </c>
      <c r="R239" s="237" t="s">
        <v>342</v>
      </c>
      <c r="S239" s="237" t="s">
        <v>150</v>
      </c>
      <c r="T239" s="238" t="s">
        <v>214</v>
      </c>
      <c r="U239" s="223">
        <v>0.19700000000000001</v>
      </c>
      <c r="V239" s="223">
        <f>ROUND(E239*U239,2)</f>
        <v>0.2</v>
      </c>
      <c r="W239" s="223"/>
      <c r="X239" s="223" t="s">
        <v>191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192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20"/>
      <c r="B240" s="221"/>
      <c r="C240" s="259" t="s">
        <v>361</v>
      </c>
      <c r="D240" s="255"/>
      <c r="E240" s="255"/>
      <c r="F240" s="255"/>
      <c r="G240" s="255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216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20"/>
      <c r="B241" s="221"/>
      <c r="C241" s="260" t="s">
        <v>362</v>
      </c>
      <c r="D241" s="256"/>
      <c r="E241" s="256"/>
      <c r="F241" s="256"/>
      <c r="G241" s="256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155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20"/>
      <c r="B242" s="221"/>
      <c r="C242" s="258" t="s">
        <v>217</v>
      </c>
      <c r="D242" s="253"/>
      <c r="E242" s="254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194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20"/>
      <c r="B243" s="221"/>
      <c r="C243" s="258" t="s">
        <v>229</v>
      </c>
      <c r="D243" s="253"/>
      <c r="E243" s="254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194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20"/>
      <c r="B244" s="221"/>
      <c r="C244" s="258" t="s">
        <v>230</v>
      </c>
      <c r="D244" s="253"/>
      <c r="E244" s="254">
        <v>1</v>
      </c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194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20"/>
      <c r="B245" s="221"/>
      <c r="C245" s="248"/>
      <c r="D245" s="242"/>
      <c r="E245" s="242"/>
      <c r="F245" s="242"/>
      <c r="G245" s="242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33.75" outlineLevel="1" x14ac:dyDescent="0.2">
      <c r="A246" s="232">
        <v>46</v>
      </c>
      <c r="B246" s="233" t="s">
        <v>367</v>
      </c>
      <c r="C246" s="246" t="s">
        <v>368</v>
      </c>
      <c r="D246" s="234" t="s">
        <v>254</v>
      </c>
      <c r="E246" s="235">
        <v>1.7250000000000001</v>
      </c>
      <c r="F246" s="236"/>
      <c r="G246" s="237">
        <f>ROUND(E246*F246,2)</f>
        <v>0</v>
      </c>
      <c r="H246" s="236"/>
      <c r="I246" s="237">
        <f>ROUND(E246*H246,2)</f>
        <v>0</v>
      </c>
      <c r="J246" s="236"/>
      <c r="K246" s="237">
        <f>ROUND(E246*J246,2)</f>
        <v>0</v>
      </c>
      <c r="L246" s="237">
        <v>21</v>
      </c>
      <c r="M246" s="237">
        <f>G246*(1+L246/100)</f>
        <v>0</v>
      </c>
      <c r="N246" s="237">
        <v>0</v>
      </c>
      <c r="O246" s="237">
        <f>ROUND(E246*N246,2)</f>
        <v>0</v>
      </c>
      <c r="P246" s="237">
        <v>4.2000000000000003E-2</v>
      </c>
      <c r="Q246" s="237">
        <f>ROUND(E246*P246,2)</f>
        <v>7.0000000000000007E-2</v>
      </c>
      <c r="R246" s="237" t="s">
        <v>342</v>
      </c>
      <c r="S246" s="237" t="s">
        <v>150</v>
      </c>
      <c r="T246" s="238" t="s">
        <v>214</v>
      </c>
      <c r="U246" s="223">
        <v>0.71499999999999997</v>
      </c>
      <c r="V246" s="223">
        <f>ROUND(E246*U246,2)</f>
        <v>1.23</v>
      </c>
      <c r="W246" s="223"/>
      <c r="X246" s="223" t="s">
        <v>191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192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20"/>
      <c r="B247" s="221"/>
      <c r="C247" s="258" t="s">
        <v>217</v>
      </c>
      <c r="D247" s="253"/>
      <c r="E247" s="254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194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20"/>
      <c r="B248" s="221"/>
      <c r="C248" s="258" t="s">
        <v>369</v>
      </c>
      <c r="D248" s="253"/>
      <c r="E248" s="254">
        <v>1.7250000000000001</v>
      </c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194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20"/>
      <c r="B249" s="221"/>
      <c r="C249" s="248"/>
      <c r="D249" s="242"/>
      <c r="E249" s="242"/>
      <c r="F249" s="242"/>
      <c r="G249" s="242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156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2">
        <v>47</v>
      </c>
      <c r="B250" s="233" t="s">
        <v>370</v>
      </c>
      <c r="C250" s="246" t="s">
        <v>371</v>
      </c>
      <c r="D250" s="234" t="s">
        <v>372</v>
      </c>
      <c r="E250" s="235">
        <v>0.12377000000000001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/>
      <c r="S250" s="237" t="s">
        <v>166</v>
      </c>
      <c r="T250" s="238" t="s">
        <v>151</v>
      </c>
      <c r="U250" s="223">
        <v>0</v>
      </c>
      <c r="V250" s="223">
        <f>ROUND(E250*U250,2)</f>
        <v>0</v>
      </c>
      <c r="W250" s="223"/>
      <c r="X250" s="223" t="s">
        <v>191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298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20"/>
      <c r="B251" s="221"/>
      <c r="C251" s="258" t="s">
        <v>217</v>
      </c>
      <c r="D251" s="253"/>
      <c r="E251" s="254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194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20"/>
      <c r="B252" s="221"/>
      <c r="C252" s="258" t="s">
        <v>373</v>
      </c>
      <c r="D252" s="253"/>
      <c r="E252" s="254">
        <v>0.12377000000000001</v>
      </c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194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20"/>
      <c r="B253" s="221"/>
      <c r="C253" s="248"/>
      <c r="D253" s="242"/>
      <c r="E253" s="242"/>
      <c r="F253" s="242"/>
      <c r="G253" s="242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156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32">
        <v>48</v>
      </c>
      <c r="B254" s="233" t="s">
        <v>374</v>
      </c>
      <c r="C254" s="246" t="s">
        <v>375</v>
      </c>
      <c r="D254" s="234" t="s">
        <v>235</v>
      </c>
      <c r="E254" s="235">
        <v>2.2999999999999998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5.5E-2</v>
      </c>
      <c r="Q254" s="237">
        <f>ROUND(E254*P254,2)</f>
        <v>0.13</v>
      </c>
      <c r="R254" s="237"/>
      <c r="S254" s="237" t="s">
        <v>166</v>
      </c>
      <c r="T254" s="238" t="s">
        <v>151</v>
      </c>
      <c r="U254" s="223">
        <v>0.51</v>
      </c>
      <c r="V254" s="223">
        <f>ROUND(E254*U254,2)</f>
        <v>1.17</v>
      </c>
      <c r="W254" s="223"/>
      <c r="X254" s="223" t="s">
        <v>191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192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20"/>
      <c r="B255" s="221"/>
      <c r="C255" s="258" t="s">
        <v>242</v>
      </c>
      <c r="D255" s="253"/>
      <c r="E255" s="254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194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20"/>
      <c r="B256" s="221"/>
      <c r="C256" s="258" t="s">
        <v>274</v>
      </c>
      <c r="D256" s="253"/>
      <c r="E256" s="254">
        <v>2.2999999999999998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194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20"/>
      <c r="B257" s="221"/>
      <c r="C257" s="248"/>
      <c r="D257" s="242"/>
      <c r="E257" s="242"/>
      <c r="F257" s="242"/>
      <c r="G257" s="242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156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32">
        <v>49</v>
      </c>
      <c r="B258" s="233" t="s">
        <v>376</v>
      </c>
      <c r="C258" s="246" t="s">
        <v>377</v>
      </c>
      <c r="D258" s="234" t="s">
        <v>331</v>
      </c>
      <c r="E258" s="235">
        <v>10</v>
      </c>
      <c r="F258" s="236"/>
      <c r="G258" s="237">
        <f>ROUND(E258*F258,2)</f>
        <v>0</v>
      </c>
      <c r="H258" s="236"/>
      <c r="I258" s="237">
        <f>ROUND(E258*H258,2)</f>
        <v>0</v>
      </c>
      <c r="J258" s="236"/>
      <c r="K258" s="237">
        <f>ROUND(E258*J258,2)</f>
        <v>0</v>
      </c>
      <c r="L258" s="237">
        <v>21</v>
      </c>
      <c r="M258" s="237">
        <f>G258*(1+L258/100)</f>
        <v>0</v>
      </c>
      <c r="N258" s="237">
        <v>0</v>
      </c>
      <c r="O258" s="237">
        <f>ROUND(E258*N258,2)</f>
        <v>0</v>
      </c>
      <c r="P258" s="237">
        <v>0.02</v>
      </c>
      <c r="Q258" s="237">
        <f>ROUND(E258*P258,2)</f>
        <v>0.2</v>
      </c>
      <c r="R258" s="237"/>
      <c r="S258" s="237" t="s">
        <v>166</v>
      </c>
      <c r="T258" s="238" t="s">
        <v>151</v>
      </c>
      <c r="U258" s="223">
        <v>0</v>
      </c>
      <c r="V258" s="223">
        <f>ROUND(E258*U258,2)</f>
        <v>0</v>
      </c>
      <c r="W258" s="223"/>
      <c r="X258" s="223" t="s">
        <v>191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192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20"/>
      <c r="B259" s="221"/>
      <c r="C259" s="249"/>
      <c r="D259" s="243"/>
      <c r="E259" s="243"/>
      <c r="F259" s="243"/>
      <c r="G259" s="24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156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x14ac:dyDescent="0.2">
      <c r="A260" s="226" t="s">
        <v>145</v>
      </c>
      <c r="B260" s="227" t="s">
        <v>88</v>
      </c>
      <c r="C260" s="245" t="s">
        <v>89</v>
      </c>
      <c r="D260" s="228"/>
      <c r="E260" s="229"/>
      <c r="F260" s="230"/>
      <c r="G260" s="230">
        <f>SUMIF(AG261:AG266,"&lt;&gt;NOR",G261:G266)</f>
        <v>0</v>
      </c>
      <c r="H260" s="230"/>
      <c r="I260" s="230">
        <f>SUM(I261:I266)</f>
        <v>0</v>
      </c>
      <c r="J260" s="230"/>
      <c r="K260" s="230">
        <f>SUM(K261:K266)</f>
        <v>0</v>
      </c>
      <c r="L260" s="230"/>
      <c r="M260" s="230">
        <f>SUM(M261:M266)</f>
        <v>0</v>
      </c>
      <c r="N260" s="230"/>
      <c r="O260" s="230">
        <f>SUM(O261:O266)</f>
        <v>0</v>
      </c>
      <c r="P260" s="230"/>
      <c r="Q260" s="230">
        <f>SUM(Q261:Q266)</f>
        <v>0</v>
      </c>
      <c r="R260" s="230"/>
      <c r="S260" s="230"/>
      <c r="T260" s="231"/>
      <c r="U260" s="225"/>
      <c r="V260" s="225">
        <f>SUM(V261:V266)</f>
        <v>28.37</v>
      </c>
      <c r="W260" s="225"/>
      <c r="X260" s="225"/>
      <c r="AG260" t="s">
        <v>146</v>
      </c>
    </row>
    <row r="261" spans="1:60" ht="33.75" outlineLevel="1" x14ac:dyDescent="0.2">
      <c r="A261" s="232">
        <v>50</v>
      </c>
      <c r="B261" s="233" t="s">
        <v>378</v>
      </c>
      <c r="C261" s="246" t="s">
        <v>379</v>
      </c>
      <c r="D261" s="234" t="s">
        <v>221</v>
      </c>
      <c r="E261" s="235">
        <v>14.992760000000001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7" t="s">
        <v>213</v>
      </c>
      <c r="S261" s="237" t="s">
        <v>150</v>
      </c>
      <c r="T261" s="238" t="s">
        <v>380</v>
      </c>
      <c r="U261" s="223">
        <v>1.8919999999999999</v>
      </c>
      <c r="V261" s="223">
        <f>ROUND(E261*U261,2)</f>
        <v>28.37</v>
      </c>
      <c r="W261" s="223"/>
      <c r="X261" s="223" t="s">
        <v>381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382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20"/>
      <c r="B262" s="221"/>
      <c r="C262" s="259" t="s">
        <v>383</v>
      </c>
      <c r="D262" s="255"/>
      <c r="E262" s="255"/>
      <c r="F262" s="255"/>
      <c r="G262" s="255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2"/>
      <c r="Z262" s="212"/>
      <c r="AA262" s="212"/>
      <c r="AB262" s="212"/>
      <c r="AC262" s="212"/>
      <c r="AD262" s="212"/>
      <c r="AE262" s="212"/>
      <c r="AF262" s="212"/>
      <c r="AG262" s="212" t="s">
        <v>216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20"/>
      <c r="B263" s="221"/>
      <c r="C263" s="258" t="s">
        <v>384</v>
      </c>
      <c r="D263" s="253"/>
      <c r="E263" s="254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194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20"/>
      <c r="B264" s="221"/>
      <c r="C264" s="258" t="s">
        <v>385</v>
      </c>
      <c r="D264" s="253"/>
      <c r="E264" s="254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194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20"/>
      <c r="B265" s="221"/>
      <c r="C265" s="258" t="s">
        <v>386</v>
      </c>
      <c r="D265" s="253"/>
      <c r="E265" s="254">
        <v>14.992760000000001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194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20"/>
      <c r="B266" s="221"/>
      <c r="C266" s="248"/>
      <c r="D266" s="242"/>
      <c r="E266" s="242"/>
      <c r="F266" s="242"/>
      <c r="G266" s="242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156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x14ac:dyDescent="0.2">
      <c r="A267" s="226" t="s">
        <v>145</v>
      </c>
      <c r="B267" s="227" t="s">
        <v>90</v>
      </c>
      <c r="C267" s="245" t="s">
        <v>91</v>
      </c>
      <c r="D267" s="228"/>
      <c r="E267" s="229"/>
      <c r="F267" s="230"/>
      <c r="G267" s="230">
        <f>SUMIF(AG268:AG281,"&lt;&gt;NOR",G268:G281)</f>
        <v>0</v>
      </c>
      <c r="H267" s="230"/>
      <c r="I267" s="230">
        <f>SUM(I268:I281)</f>
        <v>0</v>
      </c>
      <c r="J267" s="230"/>
      <c r="K267" s="230">
        <f>SUM(K268:K281)</f>
        <v>0</v>
      </c>
      <c r="L267" s="230"/>
      <c r="M267" s="230">
        <f>SUM(M268:M281)</f>
        <v>0</v>
      </c>
      <c r="N267" s="230"/>
      <c r="O267" s="230">
        <f>SUM(O268:O281)</f>
        <v>0</v>
      </c>
      <c r="P267" s="230"/>
      <c r="Q267" s="230">
        <f>SUM(Q268:Q281)</f>
        <v>0</v>
      </c>
      <c r="R267" s="230"/>
      <c r="S267" s="230"/>
      <c r="T267" s="231"/>
      <c r="U267" s="225"/>
      <c r="V267" s="225">
        <f>SUM(V268:V281)</f>
        <v>2.98</v>
      </c>
      <c r="W267" s="225"/>
      <c r="X267" s="225"/>
      <c r="AG267" t="s">
        <v>146</v>
      </c>
    </row>
    <row r="268" spans="1:60" outlineLevel="1" x14ac:dyDescent="0.2">
      <c r="A268" s="232">
        <v>51</v>
      </c>
      <c r="B268" s="233" t="s">
        <v>387</v>
      </c>
      <c r="C268" s="246" t="s">
        <v>388</v>
      </c>
      <c r="D268" s="234" t="s">
        <v>212</v>
      </c>
      <c r="E268" s="235">
        <v>1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21</v>
      </c>
      <c r="M268" s="237">
        <f>G268*(1+L268/100)</f>
        <v>0</v>
      </c>
      <c r="N268" s="237">
        <v>2.4599999999999999E-3</v>
      </c>
      <c r="O268" s="237">
        <f>ROUND(E268*N268,2)</f>
        <v>0</v>
      </c>
      <c r="P268" s="237">
        <v>0</v>
      </c>
      <c r="Q268" s="237">
        <f>ROUND(E268*P268,2)</f>
        <v>0</v>
      </c>
      <c r="R268" s="237"/>
      <c r="S268" s="237" t="s">
        <v>166</v>
      </c>
      <c r="T268" s="238" t="s">
        <v>151</v>
      </c>
      <c r="U268" s="223">
        <v>1.49</v>
      </c>
      <c r="V268" s="223">
        <f>ROUND(E268*U268,2)</f>
        <v>1.49</v>
      </c>
      <c r="W268" s="223"/>
      <c r="X268" s="223" t="s">
        <v>191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192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 x14ac:dyDescent="0.2">
      <c r="A269" s="220"/>
      <c r="B269" s="221"/>
      <c r="C269" s="247" t="s">
        <v>316</v>
      </c>
      <c r="D269" s="240"/>
      <c r="E269" s="240"/>
      <c r="F269" s="240"/>
      <c r="G269" s="240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155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39" t="str">
        <f>C269</f>
        <v>Otvor se utěsní minerální vlnou. Prostup i potrubí před a za prostupem je natřeno protipožární stěrkou. Cena obsahuje dodávku požární minerální vlny a požární stěrky.</v>
      </c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20"/>
      <c r="B270" s="221"/>
      <c r="C270" s="260" t="s">
        <v>317</v>
      </c>
      <c r="D270" s="256"/>
      <c r="E270" s="256"/>
      <c r="F270" s="256"/>
      <c r="G270" s="256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155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20"/>
      <c r="B271" s="221"/>
      <c r="C271" s="258" t="s">
        <v>217</v>
      </c>
      <c r="D271" s="253"/>
      <c r="E271" s="254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194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20"/>
      <c r="B272" s="221"/>
      <c r="C272" s="258" t="s">
        <v>255</v>
      </c>
      <c r="D272" s="253"/>
      <c r="E272" s="254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194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20"/>
      <c r="B273" s="221"/>
      <c r="C273" s="258" t="s">
        <v>230</v>
      </c>
      <c r="D273" s="253"/>
      <c r="E273" s="254">
        <v>1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194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20"/>
      <c r="B274" s="221"/>
      <c r="C274" s="248"/>
      <c r="D274" s="242"/>
      <c r="E274" s="242"/>
      <c r="F274" s="242"/>
      <c r="G274" s="242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156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32">
        <v>52</v>
      </c>
      <c r="B275" s="233" t="s">
        <v>389</v>
      </c>
      <c r="C275" s="246" t="s">
        <v>390</v>
      </c>
      <c r="D275" s="234" t="s">
        <v>212</v>
      </c>
      <c r="E275" s="235">
        <v>1</v>
      </c>
      <c r="F275" s="236"/>
      <c r="G275" s="237">
        <f>ROUND(E275*F275,2)</f>
        <v>0</v>
      </c>
      <c r="H275" s="236"/>
      <c r="I275" s="237">
        <f>ROUND(E275*H275,2)</f>
        <v>0</v>
      </c>
      <c r="J275" s="236"/>
      <c r="K275" s="237">
        <f>ROUND(E275*J275,2)</f>
        <v>0</v>
      </c>
      <c r="L275" s="237">
        <v>21</v>
      </c>
      <c r="M275" s="237">
        <f>G275*(1+L275/100)</f>
        <v>0</v>
      </c>
      <c r="N275" s="237">
        <v>2.4599999999999999E-3</v>
      </c>
      <c r="O275" s="237">
        <f>ROUND(E275*N275,2)</f>
        <v>0</v>
      </c>
      <c r="P275" s="237">
        <v>0</v>
      </c>
      <c r="Q275" s="237">
        <f>ROUND(E275*P275,2)</f>
        <v>0</v>
      </c>
      <c r="R275" s="237"/>
      <c r="S275" s="237" t="s">
        <v>166</v>
      </c>
      <c r="T275" s="238" t="s">
        <v>151</v>
      </c>
      <c r="U275" s="223">
        <v>1.49</v>
      </c>
      <c r="V275" s="223">
        <f>ROUND(E275*U275,2)</f>
        <v>1.49</v>
      </c>
      <c r="W275" s="223"/>
      <c r="X275" s="223" t="s">
        <v>191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192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 x14ac:dyDescent="0.2">
      <c r="A276" s="220"/>
      <c r="B276" s="221"/>
      <c r="C276" s="247" t="s">
        <v>316</v>
      </c>
      <c r="D276" s="240"/>
      <c r="E276" s="240"/>
      <c r="F276" s="240"/>
      <c r="G276" s="240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155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39" t="str">
        <f>C276</f>
        <v>Otvor se utěsní minerální vlnou. Prostup i potrubí před a za prostupem je natřeno protipožární stěrkou. Cena obsahuje dodávku požární minerální vlny a požární stěrky.</v>
      </c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20"/>
      <c r="B277" s="221"/>
      <c r="C277" s="260" t="s">
        <v>317</v>
      </c>
      <c r="D277" s="256"/>
      <c r="E277" s="256"/>
      <c r="F277" s="256"/>
      <c r="G277" s="256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155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20"/>
      <c r="B278" s="221"/>
      <c r="C278" s="258" t="s">
        <v>242</v>
      </c>
      <c r="D278" s="253"/>
      <c r="E278" s="254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194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20"/>
      <c r="B279" s="221"/>
      <c r="C279" s="258" t="s">
        <v>391</v>
      </c>
      <c r="D279" s="253"/>
      <c r="E279" s="254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194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20"/>
      <c r="B280" s="221"/>
      <c r="C280" s="258" t="s">
        <v>230</v>
      </c>
      <c r="D280" s="253"/>
      <c r="E280" s="254">
        <v>1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194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20"/>
      <c r="B281" s="221"/>
      <c r="C281" s="248"/>
      <c r="D281" s="242"/>
      <c r="E281" s="242"/>
      <c r="F281" s="242"/>
      <c r="G281" s="242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156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x14ac:dyDescent="0.2">
      <c r="A282" s="226" t="s">
        <v>145</v>
      </c>
      <c r="B282" s="227" t="s">
        <v>92</v>
      </c>
      <c r="C282" s="245" t="s">
        <v>93</v>
      </c>
      <c r="D282" s="228"/>
      <c r="E282" s="229"/>
      <c r="F282" s="230"/>
      <c r="G282" s="230">
        <f>SUMIF(AG283:AG300,"&lt;&gt;NOR",G283:G300)</f>
        <v>0</v>
      </c>
      <c r="H282" s="230"/>
      <c r="I282" s="230">
        <f>SUM(I283:I300)</f>
        <v>0</v>
      </c>
      <c r="J282" s="230"/>
      <c r="K282" s="230">
        <f>SUM(K283:K300)</f>
        <v>0</v>
      </c>
      <c r="L282" s="230"/>
      <c r="M282" s="230">
        <f>SUM(M283:M300)</f>
        <v>0</v>
      </c>
      <c r="N282" s="230"/>
      <c r="O282" s="230">
        <f>SUM(O283:O300)</f>
        <v>0.15</v>
      </c>
      <c r="P282" s="230"/>
      <c r="Q282" s="230">
        <f>SUM(Q283:Q300)</f>
        <v>0</v>
      </c>
      <c r="R282" s="230"/>
      <c r="S282" s="230"/>
      <c r="T282" s="231"/>
      <c r="U282" s="225"/>
      <c r="V282" s="225">
        <f>SUM(V283:V300)</f>
        <v>5.25</v>
      </c>
      <c r="W282" s="225"/>
      <c r="X282" s="225"/>
      <c r="AG282" t="s">
        <v>146</v>
      </c>
    </row>
    <row r="283" spans="1:60" outlineLevel="1" x14ac:dyDescent="0.2">
      <c r="A283" s="232">
        <v>53</v>
      </c>
      <c r="B283" s="233" t="s">
        <v>392</v>
      </c>
      <c r="C283" s="246" t="s">
        <v>393</v>
      </c>
      <c r="D283" s="234" t="s">
        <v>235</v>
      </c>
      <c r="E283" s="235">
        <v>40.4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7">
        <v>9.0000000000000006E-5</v>
      </c>
      <c r="O283" s="237">
        <f>ROUND(E283*N283,2)</f>
        <v>0</v>
      </c>
      <c r="P283" s="237">
        <v>0</v>
      </c>
      <c r="Q283" s="237">
        <f>ROUND(E283*P283,2)</f>
        <v>0</v>
      </c>
      <c r="R283" s="237" t="s">
        <v>394</v>
      </c>
      <c r="S283" s="237" t="s">
        <v>150</v>
      </c>
      <c r="T283" s="238" t="s">
        <v>214</v>
      </c>
      <c r="U283" s="223">
        <v>0.06</v>
      </c>
      <c r="V283" s="223">
        <f>ROUND(E283*U283,2)</f>
        <v>2.42</v>
      </c>
      <c r="W283" s="223"/>
      <c r="X283" s="223" t="s">
        <v>191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192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20"/>
      <c r="B284" s="221"/>
      <c r="C284" s="258" t="s">
        <v>242</v>
      </c>
      <c r="D284" s="253"/>
      <c r="E284" s="254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194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20"/>
      <c r="B285" s="221"/>
      <c r="C285" s="258" t="s">
        <v>305</v>
      </c>
      <c r="D285" s="253"/>
      <c r="E285" s="254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194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20"/>
      <c r="B286" s="221"/>
      <c r="C286" s="258" t="s">
        <v>259</v>
      </c>
      <c r="D286" s="253"/>
      <c r="E286" s="254">
        <v>40.4</v>
      </c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194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20"/>
      <c r="B287" s="221"/>
      <c r="C287" s="248"/>
      <c r="D287" s="242"/>
      <c r="E287" s="242"/>
      <c r="F287" s="242"/>
      <c r="G287" s="242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156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 x14ac:dyDescent="0.2">
      <c r="A288" s="232">
        <v>54</v>
      </c>
      <c r="B288" s="233" t="s">
        <v>395</v>
      </c>
      <c r="C288" s="246" t="s">
        <v>396</v>
      </c>
      <c r="D288" s="234" t="s">
        <v>235</v>
      </c>
      <c r="E288" s="235">
        <v>40.4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7">
        <v>1.0000000000000001E-5</v>
      </c>
      <c r="O288" s="237">
        <f>ROUND(E288*N288,2)</f>
        <v>0</v>
      </c>
      <c r="P288" s="237">
        <v>0</v>
      </c>
      <c r="Q288" s="237">
        <f>ROUND(E288*P288,2)</f>
        <v>0</v>
      </c>
      <c r="R288" s="237" t="s">
        <v>394</v>
      </c>
      <c r="S288" s="237" t="s">
        <v>150</v>
      </c>
      <c r="T288" s="238" t="s">
        <v>214</v>
      </c>
      <c r="U288" s="223">
        <v>7.0000000000000007E-2</v>
      </c>
      <c r="V288" s="223">
        <f>ROUND(E288*U288,2)</f>
        <v>2.83</v>
      </c>
      <c r="W288" s="223"/>
      <c r="X288" s="223" t="s">
        <v>191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192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20"/>
      <c r="B289" s="221"/>
      <c r="C289" s="258" t="s">
        <v>242</v>
      </c>
      <c r="D289" s="253"/>
      <c r="E289" s="254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194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20"/>
      <c r="B290" s="221"/>
      <c r="C290" s="258" t="s">
        <v>305</v>
      </c>
      <c r="D290" s="253"/>
      <c r="E290" s="254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194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20"/>
      <c r="B291" s="221"/>
      <c r="C291" s="258" t="s">
        <v>259</v>
      </c>
      <c r="D291" s="253"/>
      <c r="E291" s="254">
        <v>40.4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194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20"/>
      <c r="B292" s="221"/>
      <c r="C292" s="248"/>
      <c r="D292" s="242"/>
      <c r="E292" s="242"/>
      <c r="F292" s="242"/>
      <c r="G292" s="242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156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ht="22.5" outlineLevel="1" x14ac:dyDescent="0.2">
      <c r="A293" s="232">
        <v>55</v>
      </c>
      <c r="B293" s="233" t="s">
        <v>397</v>
      </c>
      <c r="C293" s="246" t="s">
        <v>398</v>
      </c>
      <c r="D293" s="234" t="s">
        <v>235</v>
      </c>
      <c r="E293" s="235">
        <v>41.207999999999998</v>
      </c>
      <c r="F293" s="236"/>
      <c r="G293" s="237">
        <f>ROUND(E293*F293,2)</f>
        <v>0</v>
      </c>
      <c r="H293" s="236"/>
      <c r="I293" s="237">
        <f>ROUND(E293*H293,2)</f>
        <v>0</v>
      </c>
      <c r="J293" s="236"/>
      <c r="K293" s="237">
        <f>ROUND(E293*J293,2)</f>
        <v>0</v>
      </c>
      <c r="L293" s="237">
        <v>21</v>
      </c>
      <c r="M293" s="237">
        <f>G293*(1+L293/100)</f>
        <v>0</v>
      </c>
      <c r="N293" s="237">
        <v>3.7499999999999999E-3</v>
      </c>
      <c r="O293" s="237">
        <f>ROUND(E293*N293,2)</f>
        <v>0.15</v>
      </c>
      <c r="P293" s="237">
        <v>0</v>
      </c>
      <c r="Q293" s="237">
        <f>ROUND(E293*P293,2)</f>
        <v>0</v>
      </c>
      <c r="R293" s="237" t="s">
        <v>399</v>
      </c>
      <c r="S293" s="237" t="s">
        <v>150</v>
      </c>
      <c r="T293" s="238" t="s">
        <v>214</v>
      </c>
      <c r="U293" s="223">
        <v>0</v>
      </c>
      <c r="V293" s="223">
        <f>ROUND(E293*U293,2)</f>
        <v>0</v>
      </c>
      <c r="W293" s="223"/>
      <c r="X293" s="223" t="s">
        <v>400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401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20"/>
      <c r="B294" s="221"/>
      <c r="C294" s="258" t="s">
        <v>242</v>
      </c>
      <c r="D294" s="253"/>
      <c r="E294" s="254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194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20"/>
      <c r="B295" s="221"/>
      <c r="C295" s="258" t="s">
        <v>305</v>
      </c>
      <c r="D295" s="253"/>
      <c r="E295" s="254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194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20"/>
      <c r="B296" s="221"/>
      <c r="C296" s="258" t="s">
        <v>402</v>
      </c>
      <c r="D296" s="253"/>
      <c r="E296" s="254">
        <v>41.207999999999998</v>
      </c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194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20"/>
      <c r="B297" s="221"/>
      <c r="C297" s="248"/>
      <c r="D297" s="242"/>
      <c r="E297" s="242"/>
      <c r="F297" s="242"/>
      <c r="G297" s="242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156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20">
        <v>56</v>
      </c>
      <c r="B298" s="221" t="s">
        <v>403</v>
      </c>
      <c r="C298" s="261" t="s">
        <v>404</v>
      </c>
      <c r="D298" s="222" t="s">
        <v>0</v>
      </c>
      <c r="E298" s="241"/>
      <c r="F298" s="224"/>
      <c r="G298" s="223">
        <f>ROUND(E298*F298,2)</f>
        <v>0</v>
      </c>
      <c r="H298" s="224"/>
      <c r="I298" s="223">
        <f>ROUND(E298*H298,2)</f>
        <v>0</v>
      </c>
      <c r="J298" s="224"/>
      <c r="K298" s="223">
        <f>ROUND(E298*J298,2)</f>
        <v>0</v>
      </c>
      <c r="L298" s="223">
        <v>21</v>
      </c>
      <c r="M298" s="223">
        <f>G298*(1+L298/100)</f>
        <v>0</v>
      </c>
      <c r="N298" s="223">
        <v>0</v>
      </c>
      <c r="O298" s="223">
        <f>ROUND(E298*N298,2)</f>
        <v>0</v>
      </c>
      <c r="P298" s="223">
        <v>0</v>
      </c>
      <c r="Q298" s="223">
        <f>ROUND(E298*P298,2)</f>
        <v>0</v>
      </c>
      <c r="R298" s="223" t="s">
        <v>394</v>
      </c>
      <c r="S298" s="223" t="s">
        <v>150</v>
      </c>
      <c r="T298" s="223" t="s">
        <v>214</v>
      </c>
      <c r="U298" s="223">
        <v>0</v>
      </c>
      <c r="V298" s="223">
        <f>ROUND(E298*U298,2)</f>
        <v>0</v>
      </c>
      <c r="W298" s="223"/>
      <c r="X298" s="223" t="s">
        <v>381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382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20"/>
      <c r="B299" s="221"/>
      <c r="C299" s="262" t="s">
        <v>405</v>
      </c>
      <c r="D299" s="257"/>
      <c r="E299" s="257"/>
      <c r="F299" s="257"/>
      <c r="G299" s="257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216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20"/>
      <c r="B300" s="221"/>
      <c r="C300" s="248"/>
      <c r="D300" s="242"/>
      <c r="E300" s="242"/>
      <c r="F300" s="242"/>
      <c r="G300" s="242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156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x14ac:dyDescent="0.2">
      <c r="A301" s="226" t="s">
        <v>145</v>
      </c>
      <c r="B301" s="227" t="s">
        <v>100</v>
      </c>
      <c r="C301" s="245" t="s">
        <v>101</v>
      </c>
      <c r="D301" s="228"/>
      <c r="E301" s="229"/>
      <c r="F301" s="230"/>
      <c r="G301" s="230">
        <f>SUMIF(AG302:AG314,"&lt;&gt;NOR",G302:G314)</f>
        <v>0</v>
      </c>
      <c r="H301" s="230"/>
      <c r="I301" s="230">
        <f>SUM(I302:I314)</f>
        <v>0</v>
      </c>
      <c r="J301" s="230"/>
      <c r="K301" s="230">
        <f>SUM(K302:K314)</f>
        <v>0</v>
      </c>
      <c r="L301" s="230"/>
      <c r="M301" s="230">
        <f>SUM(M302:M314)</f>
        <v>0</v>
      </c>
      <c r="N301" s="230"/>
      <c r="O301" s="230">
        <f>SUM(O302:O314)</f>
        <v>0</v>
      </c>
      <c r="P301" s="230"/>
      <c r="Q301" s="230">
        <f>SUM(Q302:Q314)</f>
        <v>0</v>
      </c>
      <c r="R301" s="230"/>
      <c r="S301" s="230"/>
      <c r="T301" s="231"/>
      <c r="U301" s="225"/>
      <c r="V301" s="225">
        <f>SUM(V302:V314)</f>
        <v>0.7</v>
      </c>
      <c r="W301" s="225"/>
      <c r="X301" s="225"/>
      <c r="AG301" t="s">
        <v>146</v>
      </c>
    </row>
    <row r="302" spans="1:60" outlineLevel="1" x14ac:dyDescent="0.2">
      <c r="A302" s="232">
        <v>57</v>
      </c>
      <c r="B302" s="233" t="s">
        <v>406</v>
      </c>
      <c r="C302" s="246" t="s">
        <v>407</v>
      </c>
      <c r="D302" s="234" t="s">
        <v>408</v>
      </c>
      <c r="E302" s="235">
        <v>1</v>
      </c>
      <c r="F302" s="236"/>
      <c r="G302" s="237">
        <f>ROUND(E302*F302,2)</f>
        <v>0</v>
      </c>
      <c r="H302" s="236"/>
      <c r="I302" s="237">
        <f>ROUND(E302*H302,2)</f>
        <v>0</v>
      </c>
      <c r="J302" s="236"/>
      <c r="K302" s="237">
        <f>ROUND(E302*J302,2)</f>
        <v>0</v>
      </c>
      <c r="L302" s="237">
        <v>21</v>
      </c>
      <c r="M302" s="237">
        <f>G302*(1+L302/100)</f>
        <v>0</v>
      </c>
      <c r="N302" s="237">
        <v>0</v>
      </c>
      <c r="O302" s="237">
        <f>ROUND(E302*N302,2)</f>
        <v>0</v>
      </c>
      <c r="P302" s="237">
        <v>0</v>
      </c>
      <c r="Q302" s="237">
        <f>ROUND(E302*P302,2)</f>
        <v>0</v>
      </c>
      <c r="R302" s="237"/>
      <c r="S302" s="237" t="s">
        <v>166</v>
      </c>
      <c r="T302" s="238" t="s">
        <v>151</v>
      </c>
      <c r="U302" s="223">
        <v>0.70299999999999996</v>
      </c>
      <c r="V302" s="223">
        <f>ROUND(E302*U302,2)</f>
        <v>0.7</v>
      </c>
      <c r="W302" s="223"/>
      <c r="X302" s="223" t="s">
        <v>191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192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20"/>
      <c r="B303" s="221"/>
      <c r="C303" s="258" t="s">
        <v>409</v>
      </c>
      <c r="D303" s="253"/>
      <c r="E303" s="254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194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20"/>
      <c r="B304" s="221"/>
      <c r="C304" s="258" t="s">
        <v>410</v>
      </c>
      <c r="D304" s="253"/>
      <c r="E304" s="254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194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20"/>
      <c r="B305" s="221"/>
      <c r="C305" s="258" t="s">
        <v>411</v>
      </c>
      <c r="D305" s="253"/>
      <c r="E305" s="254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194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20"/>
      <c r="B306" s="221"/>
      <c r="C306" s="258" t="s">
        <v>412</v>
      </c>
      <c r="D306" s="253"/>
      <c r="E306" s="254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194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20"/>
      <c r="B307" s="221"/>
      <c r="C307" s="258" t="s">
        <v>413</v>
      </c>
      <c r="D307" s="253"/>
      <c r="E307" s="254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194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20"/>
      <c r="B308" s="221"/>
      <c r="C308" s="258" t="s">
        <v>414</v>
      </c>
      <c r="D308" s="253"/>
      <c r="E308" s="254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194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20"/>
      <c r="B309" s="221"/>
      <c r="C309" s="258" t="s">
        <v>415</v>
      </c>
      <c r="D309" s="253"/>
      <c r="E309" s="254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194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20"/>
      <c r="B310" s="221"/>
      <c r="C310" s="258" t="s">
        <v>230</v>
      </c>
      <c r="D310" s="253"/>
      <c r="E310" s="254">
        <v>1</v>
      </c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194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20"/>
      <c r="B311" s="221"/>
      <c r="C311" s="248"/>
      <c r="D311" s="242"/>
      <c r="E311" s="242"/>
      <c r="F311" s="242"/>
      <c r="G311" s="242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156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20">
        <v>58</v>
      </c>
      <c r="B312" s="221" t="s">
        <v>416</v>
      </c>
      <c r="C312" s="261" t="s">
        <v>417</v>
      </c>
      <c r="D312" s="222" t="s">
        <v>0</v>
      </c>
      <c r="E312" s="241"/>
      <c r="F312" s="224"/>
      <c r="G312" s="223">
        <f>ROUND(E312*F312,2)</f>
        <v>0</v>
      </c>
      <c r="H312" s="224"/>
      <c r="I312" s="223">
        <f>ROUND(E312*H312,2)</f>
        <v>0</v>
      </c>
      <c r="J312" s="224"/>
      <c r="K312" s="223">
        <f>ROUND(E312*J312,2)</f>
        <v>0</v>
      </c>
      <c r="L312" s="223">
        <v>21</v>
      </c>
      <c r="M312" s="223">
        <f>G312*(1+L312/100)</f>
        <v>0</v>
      </c>
      <c r="N312" s="223">
        <v>0</v>
      </c>
      <c r="O312" s="223">
        <f>ROUND(E312*N312,2)</f>
        <v>0</v>
      </c>
      <c r="P312" s="223">
        <v>0</v>
      </c>
      <c r="Q312" s="223">
        <f>ROUND(E312*P312,2)</f>
        <v>0</v>
      </c>
      <c r="R312" s="223" t="s">
        <v>418</v>
      </c>
      <c r="S312" s="223" t="s">
        <v>150</v>
      </c>
      <c r="T312" s="223" t="s">
        <v>214</v>
      </c>
      <c r="U312" s="223">
        <v>0</v>
      </c>
      <c r="V312" s="223">
        <f>ROUND(E312*U312,2)</f>
        <v>0</v>
      </c>
      <c r="W312" s="223"/>
      <c r="X312" s="223" t="s">
        <v>381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382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20"/>
      <c r="B313" s="221"/>
      <c r="C313" s="262" t="s">
        <v>405</v>
      </c>
      <c r="D313" s="257"/>
      <c r="E313" s="257"/>
      <c r="F313" s="257"/>
      <c r="G313" s="257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2"/>
      <c r="Z313" s="212"/>
      <c r="AA313" s="212"/>
      <c r="AB313" s="212"/>
      <c r="AC313" s="212"/>
      <c r="AD313" s="212"/>
      <c r="AE313" s="212"/>
      <c r="AF313" s="212"/>
      <c r="AG313" s="212" t="s">
        <v>216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20"/>
      <c r="B314" s="221"/>
      <c r="C314" s="248"/>
      <c r="D314" s="242"/>
      <c r="E314" s="242"/>
      <c r="F314" s="242"/>
      <c r="G314" s="242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156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x14ac:dyDescent="0.2">
      <c r="A315" s="226" t="s">
        <v>145</v>
      </c>
      <c r="B315" s="227" t="s">
        <v>102</v>
      </c>
      <c r="C315" s="245" t="s">
        <v>103</v>
      </c>
      <c r="D315" s="228"/>
      <c r="E315" s="229"/>
      <c r="F315" s="230"/>
      <c r="G315" s="230">
        <f>SUMIF(AG316:AG353,"&lt;&gt;NOR",G316:G353)</f>
        <v>0</v>
      </c>
      <c r="H315" s="230"/>
      <c r="I315" s="230">
        <f>SUM(I316:I353)</f>
        <v>0</v>
      </c>
      <c r="J315" s="230"/>
      <c r="K315" s="230">
        <f>SUM(K316:K353)</f>
        <v>0</v>
      </c>
      <c r="L315" s="230"/>
      <c r="M315" s="230">
        <f>SUM(M316:M353)</f>
        <v>0</v>
      </c>
      <c r="N315" s="230"/>
      <c r="O315" s="230">
        <f>SUM(O316:O353)</f>
        <v>0</v>
      </c>
      <c r="P315" s="230"/>
      <c r="Q315" s="230">
        <f>SUM(Q316:Q353)</f>
        <v>0</v>
      </c>
      <c r="R315" s="230"/>
      <c r="S315" s="230"/>
      <c r="T315" s="231"/>
      <c r="U315" s="225"/>
      <c r="V315" s="225">
        <f>SUM(V316:V353)</f>
        <v>11.319999999999999</v>
      </c>
      <c r="W315" s="225"/>
      <c r="X315" s="225"/>
      <c r="AG315" t="s">
        <v>146</v>
      </c>
    </row>
    <row r="316" spans="1:60" ht="22.5" outlineLevel="1" x14ac:dyDescent="0.2">
      <c r="A316" s="232">
        <v>59</v>
      </c>
      <c r="B316" s="233" t="s">
        <v>419</v>
      </c>
      <c r="C316" s="246" t="s">
        <v>420</v>
      </c>
      <c r="D316" s="234" t="s">
        <v>408</v>
      </c>
      <c r="E316" s="235">
        <v>5</v>
      </c>
      <c r="F316" s="236"/>
      <c r="G316" s="237">
        <f>ROUND(E316*F316,2)</f>
        <v>0</v>
      </c>
      <c r="H316" s="236"/>
      <c r="I316" s="237">
        <f>ROUND(E316*H316,2)</f>
        <v>0</v>
      </c>
      <c r="J316" s="236"/>
      <c r="K316" s="237">
        <f>ROUND(E316*J316,2)</f>
        <v>0</v>
      </c>
      <c r="L316" s="237">
        <v>21</v>
      </c>
      <c r="M316" s="237">
        <f>G316*(1+L316/100)</f>
        <v>0</v>
      </c>
      <c r="N316" s="237">
        <v>0</v>
      </c>
      <c r="O316" s="237">
        <f>ROUND(E316*N316,2)</f>
        <v>0</v>
      </c>
      <c r="P316" s="237">
        <v>0</v>
      </c>
      <c r="Q316" s="237">
        <f>ROUND(E316*P316,2)</f>
        <v>0</v>
      </c>
      <c r="R316" s="237"/>
      <c r="S316" s="237" t="s">
        <v>166</v>
      </c>
      <c r="T316" s="238" t="s">
        <v>151</v>
      </c>
      <c r="U316" s="223">
        <v>0.70299999999999996</v>
      </c>
      <c r="V316" s="223">
        <f>ROUND(E316*U316,2)</f>
        <v>3.52</v>
      </c>
      <c r="W316" s="223"/>
      <c r="X316" s="223" t="s">
        <v>191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192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20"/>
      <c r="B317" s="221"/>
      <c r="C317" s="258" t="s">
        <v>421</v>
      </c>
      <c r="D317" s="253"/>
      <c r="E317" s="254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194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20"/>
      <c r="B318" s="221"/>
      <c r="C318" s="258" t="s">
        <v>422</v>
      </c>
      <c r="D318" s="253"/>
      <c r="E318" s="254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194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20"/>
      <c r="B319" s="221"/>
      <c r="C319" s="258" t="s">
        <v>423</v>
      </c>
      <c r="D319" s="253"/>
      <c r="E319" s="254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194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20"/>
      <c r="B320" s="221"/>
      <c r="C320" s="258" t="s">
        <v>424</v>
      </c>
      <c r="D320" s="253"/>
      <c r="E320" s="254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194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20"/>
      <c r="B321" s="221"/>
      <c r="C321" s="258" t="s">
        <v>425</v>
      </c>
      <c r="D321" s="253"/>
      <c r="E321" s="254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194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20"/>
      <c r="B322" s="221"/>
      <c r="C322" s="258" t="s">
        <v>426</v>
      </c>
      <c r="D322" s="253"/>
      <c r="E322" s="254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194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20"/>
      <c r="B323" s="221"/>
      <c r="C323" s="258" t="s">
        <v>412</v>
      </c>
      <c r="D323" s="253"/>
      <c r="E323" s="254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194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20"/>
      <c r="B324" s="221"/>
      <c r="C324" s="258" t="s">
        <v>427</v>
      </c>
      <c r="D324" s="253"/>
      <c r="E324" s="254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194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20"/>
      <c r="B325" s="221"/>
      <c r="C325" s="258" t="s">
        <v>428</v>
      </c>
      <c r="D325" s="253"/>
      <c r="E325" s="254">
        <v>5</v>
      </c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194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20"/>
      <c r="B326" s="221"/>
      <c r="C326" s="248"/>
      <c r="D326" s="242"/>
      <c r="E326" s="242"/>
      <c r="F326" s="242"/>
      <c r="G326" s="242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156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1" x14ac:dyDescent="0.2">
      <c r="A327" s="232">
        <v>60</v>
      </c>
      <c r="B327" s="233" t="s">
        <v>429</v>
      </c>
      <c r="C327" s="246" t="s">
        <v>430</v>
      </c>
      <c r="D327" s="234" t="s">
        <v>408</v>
      </c>
      <c r="E327" s="235">
        <v>4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/>
      <c r="S327" s="237" t="s">
        <v>166</v>
      </c>
      <c r="T327" s="238" t="s">
        <v>151</v>
      </c>
      <c r="U327" s="223">
        <v>0.70299999999999996</v>
      </c>
      <c r="V327" s="223">
        <f>ROUND(E327*U327,2)</f>
        <v>2.81</v>
      </c>
      <c r="W327" s="223"/>
      <c r="X327" s="223" t="s">
        <v>191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192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20"/>
      <c r="B328" s="221"/>
      <c r="C328" s="258" t="s">
        <v>431</v>
      </c>
      <c r="D328" s="253"/>
      <c r="E328" s="254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194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20"/>
      <c r="B329" s="221"/>
      <c r="C329" s="258" t="s">
        <v>432</v>
      </c>
      <c r="D329" s="253"/>
      <c r="E329" s="254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194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20"/>
      <c r="B330" s="221"/>
      <c r="C330" s="258" t="s">
        <v>218</v>
      </c>
      <c r="D330" s="253"/>
      <c r="E330" s="254">
        <v>4</v>
      </c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194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20"/>
      <c r="B331" s="221"/>
      <c r="C331" s="248"/>
      <c r="D331" s="242"/>
      <c r="E331" s="242"/>
      <c r="F331" s="242"/>
      <c r="G331" s="242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156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2">
        <v>61</v>
      </c>
      <c r="B332" s="233" t="s">
        <v>433</v>
      </c>
      <c r="C332" s="246" t="s">
        <v>434</v>
      </c>
      <c r="D332" s="234" t="s">
        <v>435</v>
      </c>
      <c r="E332" s="235">
        <v>5.0999999999999996</v>
      </c>
      <c r="F332" s="236"/>
      <c r="G332" s="237">
        <f>ROUND(E332*F332,2)</f>
        <v>0</v>
      </c>
      <c r="H332" s="236"/>
      <c r="I332" s="237">
        <f>ROUND(E332*H332,2)</f>
        <v>0</v>
      </c>
      <c r="J332" s="236"/>
      <c r="K332" s="237">
        <f>ROUND(E332*J332,2)</f>
        <v>0</v>
      </c>
      <c r="L332" s="237">
        <v>21</v>
      </c>
      <c r="M332" s="237">
        <f>G332*(1+L332/100)</f>
        <v>0</v>
      </c>
      <c r="N332" s="237">
        <v>0</v>
      </c>
      <c r="O332" s="237">
        <f>ROUND(E332*N332,2)</f>
        <v>0</v>
      </c>
      <c r="P332" s="237">
        <v>0</v>
      </c>
      <c r="Q332" s="237">
        <f>ROUND(E332*P332,2)</f>
        <v>0</v>
      </c>
      <c r="R332" s="237"/>
      <c r="S332" s="237" t="s">
        <v>166</v>
      </c>
      <c r="T332" s="238" t="s">
        <v>151</v>
      </c>
      <c r="U332" s="223">
        <v>0.70299999999999996</v>
      </c>
      <c r="V332" s="223">
        <f>ROUND(E332*U332,2)</f>
        <v>3.59</v>
      </c>
      <c r="W332" s="223"/>
      <c r="X332" s="223" t="s">
        <v>191</v>
      </c>
      <c r="Y332" s="212"/>
      <c r="Z332" s="212"/>
      <c r="AA332" s="212"/>
      <c r="AB332" s="212"/>
      <c r="AC332" s="212"/>
      <c r="AD332" s="212"/>
      <c r="AE332" s="212"/>
      <c r="AF332" s="212"/>
      <c r="AG332" s="212" t="s">
        <v>192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20"/>
      <c r="B333" s="221"/>
      <c r="C333" s="258" t="s">
        <v>436</v>
      </c>
      <c r="D333" s="253"/>
      <c r="E333" s="254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194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20"/>
      <c r="B334" s="221"/>
      <c r="C334" s="258" t="s">
        <v>437</v>
      </c>
      <c r="D334" s="253"/>
      <c r="E334" s="254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194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20"/>
      <c r="B335" s="221"/>
      <c r="C335" s="258" t="s">
        <v>438</v>
      </c>
      <c r="D335" s="253"/>
      <c r="E335" s="254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194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20"/>
      <c r="B336" s="221"/>
      <c r="C336" s="258" t="s">
        <v>439</v>
      </c>
      <c r="D336" s="253"/>
      <c r="E336" s="254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194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20"/>
      <c r="B337" s="221"/>
      <c r="C337" s="258" t="s">
        <v>440</v>
      </c>
      <c r="D337" s="253"/>
      <c r="E337" s="254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194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20"/>
      <c r="B338" s="221"/>
      <c r="C338" s="258" t="s">
        <v>441</v>
      </c>
      <c r="D338" s="253"/>
      <c r="E338" s="254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194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20"/>
      <c r="B339" s="221"/>
      <c r="C339" s="258" t="s">
        <v>442</v>
      </c>
      <c r="D339" s="253"/>
      <c r="E339" s="254">
        <v>5.0999999999999996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194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20"/>
      <c r="B340" s="221"/>
      <c r="C340" s="248"/>
      <c r="D340" s="242"/>
      <c r="E340" s="242"/>
      <c r="F340" s="242"/>
      <c r="G340" s="242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156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2">
        <v>62</v>
      </c>
      <c r="B341" s="233" t="s">
        <v>443</v>
      </c>
      <c r="C341" s="246" t="s">
        <v>444</v>
      </c>
      <c r="D341" s="234" t="s">
        <v>408</v>
      </c>
      <c r="E341" s="235">
        <v>1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7"/>
      <c r="S341" s="237" t="s">
        <v>166</v>
      </c>
      <c r="T341" s="238" t="s">
        <v>151</v>
      </c>
      <c r="U341" s="223">
        <v>0.70299999999999996</v>
      </c>
      <c r="V341" s="223">
        <f>ROUND(E341*U341,2)</f>
        <v>0.7</v>
      </c>
      <c r="W341" s="223"/>
      <c r="X341" s="223" t="s">
        <v>191</v>
      </c>
      <c r="Y341" s="212"/>
      <c r="Z341" s="212"/>
      <c r="AA341" s="212"/>
      <c r="AB341" s="212"/>
      <c r="AC341" s="212"/>
      <c r="AD341" s="212"/>
      <c r="AE341" s="212"/>
      <c r="AF341" s="212"/>
      <c r="AG341" s="212" t="s">
        <v>192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20"/>
      <c r="B342" s="221"/>
      <c r="C342" s="258" t="s">
        <v>445</v>
      </c>
      <c r="D342" s="253"/>
      <c r="E342" s="254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194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 x14ac:dyDescent="0.2">
      <c r="A343" s="220"/>
      <c r="B343" s="221"/>
      <c r="C343" s="258" t="s">
        <v>446</v>
      </c>
      <c r="D343" s="253"/>
      <c r="E343" s="254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194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20"/>
      <c r="B344" s="221"/>
      <c r="C344" s="258" t="s">
        <v>230</v>
      </c>
      <c r="D344" s="253"/>
      <c r="E344" s="254">
        <v>1</v>
      </c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194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20"/>
      <c r="B345" s="221"/>
      <c r="C345" s="248"/>
      <c r="D345" s="242"/>
      <c r="E345" s="242"/>
      <c r="F345" s="242"/>
      <c r="G345" s="242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156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22.5" outlineLevel="1" x14ac:dyDescent="0.2">
      <c r="A346" s="232">
        <v>63</v>
      </c>
      <c r="B346" s="233" t="s">
        <v>447</v>
      </c>
      <c r="C346" s="246" t="s">
        <v>448</v>
      </c>
      <c r="D346" s="234" t="s">
        <v>408</v>
      </c>
      <c r="E346" s="235">
        <v>1</v>
      </c>
      <c r="F346" s="236"/>
      <c r="G346" s="237">
        <f>ROUND(E346*F346,2)</f>
        <v>0</v>
      </c>
      <c r="H346" s="236"/>
      <c r="I346" s="237">
        <f>ROUND(E346*H346,2)</f>
        <v>0</v>
      </c>
      <c r="J346" s="236"/>
      <c r="K346" s="237">
        <f>ROUND(E346*J346,2)</f>
        <v>0</v>
      </c>
      <c r="L346" s="237">
        <v>21</v>
      </c>
      <c r="M346" s="237">
        <f>G346*(1+L346/100)</f>
        <v>0</v>
      </c>
      <c r="N346" s="237">
        <v>0</v>
      </c>
      <c r="O346" s="237">
        <f>ROUND(E346*N346,2)</f>
        <v>0</v>
      </c>
      <c r="P346" s="237">
        <v>0</v>
      </c>
      <c r="Q346" s="237">
        <f>ROUND(E346*P346,2)</f>
        <v>0</v>
      </c>
      <c r="R346" s="237"/>
      <c r="S346" s="237" t="s">
        <v>166</v>
      </c>
      <c r="T346" s="238" t="s">
        <v>151</v>
      </c>
      <c r="U346" s="223">
        <v>0.70299999999999996</v>
      </c>
      <c r="V346" s="223">
        <f>ROUND(E346*U346,2)</f>
        <v>0.7</v>
      </c>
      <c r="W346" s="223"/>
      <c r="X346" s="223" t="s">
        <v>191</v>
      </c>
      <c r="Y346" s="212"/>
      <c r="Z346" s="212"/>
      <c r="AA346" s="212"/>
      <c r="AB346" s="212"/>
      <c r="AC346" s="212"/>
      <c r="AD346" s="212"/>
      <c r="AE346" s="212"/>
      <c r="AF346" s="212"/>
      <c r="AG346" s="212" t="s">
        <v>192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20"/>
      <c r="B347" s="221"/>
      <c r="C347" s="258" t="s">
        <v>449</v>
      </c>
      <c r="D347" s="253"/>
      <c r="E347" s="254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194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2.5" outlineLevel="1" x14ac:dyDescent="0.2">
      <c r="A348" s="220"/>
      <c r="B348" s="221"/>
      <c r="C348" s="258" t="s">
        <v>450</v>
      </c>
      <c r="D348" s="253"/>
      <c r="E348" s="254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194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20"/>
      <c r="B349" s="221"/>
      <c r="C349" s="258" t="s">
        <v>230</v>
      </c>
      <c r="D349" s="253"/>
      <c r="E349" s="254">
        <v>1</v>
      </c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194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20"/>
      <c r="B350" s="221"/>
      <c r="C350" s="248"/>
      <c r="D350" s="242"/>
      <c r="E350" s="242"/>
      <c r="F350" s="242"/>
      <c r="G350" s="242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156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20">
        <v>64</v>
      </c>
      <c r="B351" s="221" t="s">
        <v>451</v>
      </c>
      <c r="C351" s="261" t="s">
        <v>452</v>
      </c>
      <c r="D351" s="222" t="s">
        <v>0</v>
      </c>
      <c r="E351" s="241"/>
      <c r="F351" s="224"/>
      <c r="G351" s="223">
        <f>ROUND(E351*F351,2)</f>
        <v>0</v>
      </c>
      <c r="H351" s="224"/>
      <c r="I351" s="223">
        <f>ROUND(E351*H351,2)</f>
        <v>0</v>
      </c>
      <c r="J351" s="224"/>
      <c r="K351" s="223">
        <f>ROUND(E351*J351,2)</f>
        <v>0</v>
      </c>
      <c r="L351" s="223">
        <v>21</v>
      </c>
      <c r="M351" s="223">
        <f>G351*(1+L351/100)</f>
        <v>0</v>
      </c>
      <c r="N351" s="223">
        <v>0</v>
      </c>
      <c r="O351" s="223">
        <f>ROUND(E351*N351,2)</f>
        <v>0</v>
      </c>
      <c r="P351" s="223">
        <v>0</v>
      </c>
      <c r="Q351" s="223">
        <f>ROUND(E351*P351,2)</f>
        <v>0</v>
      </c>
      <c r="R351" s="223" t="s">
        <v>453</v>
      </c>
      <c r="S351" s="223" t="s">
        <v>150</v>
      </c>
      <c r="T351" s="223" t="s">
        <v>214</v>
      </c>
      <c r="U351" s="223">
        <v>0</v>
      </c>
      <c r="V351" s="223">
        <f>ROUND(E351*U351,2)</f>
        <v>0</v>
      </c>
      <c r="W351" s="223"/>
      <c r="X351" s="223" t="s">
        <v>381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382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20"/>
      <c r="B352" s="221"/>
      <c r="C352" s="262" t="s">
        <v>405</v>
      </c>
      <c r="D352" s="257"/>
      <c r="E352" s="257"/>
      <c r="F352" s="257"/>
      <c r="G352" s="257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2"/>
      <c r="Z352" s="212"/>
      <c r="AA352" s="212"/>
      <c r="AB352" s="212"/>
      <c r="AC352" s="212"/>
      <c r="AD352" s="212"/>
      <c r="AE352" s="212"/>
      <c r="AF352" s="212"/>
      <c r="AG352" s="212" t="s">
        <v>216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20"/>
      <c r="B353" s="221"/>
      <c r="C353" s="248"/>
      <c r="D353" s="242"/>
      <c r="E353" s="242"/>
      <c r="F353" s="242"/>
      <c r="G353" s="242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156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x14ac:dyDescent="0.2">
      <c r="A354" s="226" t="s">
        <v>145</v>
      </c>
      <c r="B354" s="227" t="s">
        <v>104</v>
      </c>
      <c r="C354" s="245" t="s">
        <v>105</v>
      </c>
      <c r="D354" s="228"/>
      <c r="E354" s="229"/>
      <c r="F354" s="230"/>
      <c r="G354" s="230">
        <f>SUMIF(AG355:AG381,"&lt;&gt;NOR",G355:G381)</f>
        <v>0</v>
      </c>
      <c r="H354" s="230"/>
      <c r="I354" s="230">
        <f>SUM(I355:I381)</f>
        <v>0</v>
      </c>
      <c r="J354" s="230"/>
      <c r="K354" s="230">
        <f>SUM(K355:K381)</f>
        <v>0</v>
      </c>
      <c r="L354" s="230"/>
      <c r="M354" s="230">
        <f>SUM(M355:M381)</f>
        <v>0</v>
      </c>
      <c r="N354" s="230"/>
      <c r="O354" s="230">
        <f>SUM(O355:O381)</f>
        <v>0.14000000000000001</v>
      </c>
      <c r="P354" s="230"/>
      <c r="Q354" s="230">
        <f>SUM(Q355:Q381)</f>
        <v>0</v>
      </c>
      <c r="R354" s="230"/>
      <c r="S354" s="230"/>
      <c r="T354" s="231"/>
      <c r="U354" s="225"/>
      <c r="V354" s="225">
        <f>SUM(V355:V381)</f>
        <v>0.08</v>
      </c>
      <c r="W354" s="225"/>
      <c r="X354" s="225"/>
      <c r="AG354" t="s">
        <v>146</v>
      </c>
    </row>
    <row r="355" spans="1:60" ht="22.5" outlineLevel="1" x14ac:dyDescent="0.2">
      <c r="A355" s="232">
        <v>65</v>
      </c>
      <c r="B355" s="233" t="s">
        <v>454</v>
      </c>
      <c r="C355" s="246" t="s">
        <v>455</v>
      </c>
      <c r="D355" s="234" t="s">
        <v>254</v>
      </c>
      <c r="E355" s="235">
        <v>0.56000000000000005</v>
      </c>
      <c r="F355" s="236"/>
      <c r="G355" s="237">
        <f>ROUND(E355*F355,2)</f>
        <v>0</v>
      </c>
      <c r="H355" s="236"/>
      <c r="I355" s="237">
        <f>ROUND(E355*H355,2)</f>
        <v>0</v>
      </c>
      <c r="J355" s="236"/>
      <c r="K355" s="237">
        <f>ROUND(E355*J355,2)</f>
        <v>0</v>
      </c>
      <c r="L355" s="237">
        <v>21</v>
      </c>
      <c r="M355" s="237">
        <f>G355*(1+L355/100)</f>
        <v>0</v>
      </c>
      <c r="N355" s="237">
        <v>8.0000000000000007E-5</v>
      </c>
      <c r="O355" s="237">
        <f>ROUND(E355*N355,2)</f>
        <v>0</v>
      </c>
      <c r="P355" s="237">
        <v>0</v>
      </c>
      <c r="Q355" s="237">
        <f>ROUND(E355*P355,2)</f>
        <v>0</v>
      </c>
      <c r="R355" s="237" t="s">
        <v>456</v>
      </c>
      <c r="S355" s="237" t="s">
        <v>150</v>
      </c>
      <c r="T355" s="238" t="s">
        <v>214</v>
      </c>
      <c r="U355" s="223">
        <v>0.13719999999999999</v>
      </c>
      <c r="V355" s="223">
        <f>ROUND(E355*U355,2)</f>
        <v>0.08</v>
      </c>
      <c r="W355" s="223"/>
      <c r="X355" s="223" t="s">
        <v>191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192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20"/>
      <c r="B356" s="221"/>
      <c r="C356" s="258" t="s">
        <v>242</v>
      </c>
      <c r="D356" s="253"/>
      <c r="E356" s="254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194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20"/>
      <c r="B357" s="221"/>
      <c r="C357" s="258" t="s">
        <v>457</v>
      </c>
      <c r="D357" s="253"/>
      <c r="E357" s="254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194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20"/>
      <c r="B358" s="221"/>
      <c r="C358" s="258" t="s">
        <v>458</v>
      </c>
      <c r="D358" s="253"/>
      <c r="E358" s="254">
        <v>0.56000000000000005</v>
      </c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194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20"/>
      <c r="B359" s="221"/>
      <c r="C359" s="248"/>
      <c r="D359" s="242"/>
      <c r="E359" s="242"/>
      <c r="F359" s="242"/>
      <c r="G359" s="242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156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32">
        <v>66</v>
      </c>
      <c r="B360" s="233" t="s">
        <v>459</v>
      </c>
      <c r="C360" s="246" t="s">
        <v>460</v>
      </c>
      <c r="D360" s="234" t="s">
        <v>254</v>
      </c>
      <c r="E360" s="235">
        <v>32.58</v>
      </c>
      <c r="F360" s="236"/>
      <c r="G360" s="237">
        <f>ROUND(E360*F360,2)</f>
        <v>0</v>
      </c>
      <c r="H360" s="236"/>
      <c r="I360" s="237">
        <f>ROUND(E360*H360,2)</f>
        <v>0</v>
      </c>
      <c r="J360" s="236"/>
      <c r="K360" s="237">
        <f>ROUND(E360*J360,2)</f>
        <v>0</v>
      </c>
      <c r="L360" s="237">
        <v>21</v>
      </c>
      <c r="M360" s="237">
        <f>G360*(1+L360/100)</f>
        <v>0</v>
      </c>
      <c r="N360" s="237">
        <v>2.0000000000000001E-4</v>
      </c>
      <c r="O360" s="237">
        <f>ROUND(E360*N360,2)</f>
        <v>0.01</v>
      </c>
      <c r="P360" s="237">
        <v>0</v>
      </c>
      <c r="Q360" s="237">
        <f>ROUND(E360*P360,2)</f>
        <v>0</v>
      </c>
      <c r="R360" s="237"/>
      <c r="S360" s="237" t="s">
        <v>166</v>
      </c>
      <c r="T360" s="238" t="s">
        <v>380</v>
      </c>
      <c r="U360" s="223">
        <v>0</v>
      </c>
      <c r="V360" s="223">
        <f>ROUND(E360*U360,2)</f>
        <v>0</v>
      </c>
      <c r="W360" s="223"/>
      <c r="X360" s="223" t="s">
        <v>191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192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20"/>
      <c r="B361" s="221"/>
      <c r="C361" s="258" t="s">
        <v>242</v>
      </c>
      <c r="D361" s="253"/>
      <c r="E361" s="254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194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20"/>
      <c r="B362" s="221"/>
      <c r="C362" s="258" t="s">
        <v>457</v>
      </c>
      <c r="D362" s="253"/>
      <c r="E362" s="254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194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20"/>
      <c r="B363" s="221"/>
      <c r="C363" s="258" t="s">
        <v>458</v>
      </c>
      <c r="D363" s="253"/>
      <c r="E363" s="254">
        <v>0.56000000000000005</v>
      </c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194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20"/>
      <c r="B364" s="221"/>
      <c r="C364" s="258" t="s">
        <v>305</v>
      </c>
      <c r="D364" s="253"/>
      <c r="E364" s="254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194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20"/>
      <c r="B365" s="221"/>
      <c r="C365" s="258" t="s">
        <v>461</v>
      </c>
      <c r="D365" s="253"/>
      <c r="E365" s="254">
        <v>32.020000000000003</v>
      </c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194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20"/>
      <c r="B366" s="221"/>
      <c r="C366" s="248"/>
      <c r="D366" s="242"/>
      <c r="E366" s="242"/>
      <c r="F366" s="242"/>
      <c r="G366" s="242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156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1" x14ac:dyDescent="0.2">
      <c r="A367" s="232">
        <v>67</v>
      </c>
      <c r="B367" s="233" t="s">
        <v>462</v>
      </c>
      <c r="C367" s="246" t="s">
        <v>463</v>
      </c>
      <c r="D367" s="234" t="s">
        <v>235</v>
      </c>
      <c r="E367" s="235">
        <v>40.4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21</v>
      </c>
      <c r="M367" s="237">
        <f>G367*(1+L367/100)</f>
        <v>0</v>
      </c>
      <c r="N367" s="237">
        <v>4.0000000000000002E-4</v>
      </c>
      <c r="O367" s="237">
        <f>ROUND(E367*N367,2)</f>
        <v>0.02</v>
      </c>
      <c r="P367" s="237">
        <v>0</v>
      </c>
      <c r="Q367" s="237">
        <f>ROUND(E367*P367,2)</f>
        <v>0</v>
      </c>
      <c r="R367" s="237" t="s">
        <v>464</v>
      </c>
      <c r="S367" s="237" t="s">
        <v>150</v>
      </c>
      <c r="T367" s="238" t="s">
        <v>214</v>
      </c>
      <c r="U367" s="223">
        <v>0</v>
      </c>
      <c r="V367" s="223">
        <f>ROUND(E367*U367,2)</f>
        <v>0</v>
      </c>
      <c r="W367" s="223"/>
      <c r="X367" s="223" t="s">
        <v>465</v>
      </c>
      <c r="Y367" s="212"/>
      <c r="Z367" s="212"/>
      <c r="AA367" s="212"/>
      <c r="AB367" s="212"/>
      <c r="AC367" s="212"/>
      <c r="AD367" s="212"/>
      <c r="AE367" s="212"/>
      <c r="AF367" s="212"/>
      <c r="AG367" s="212" t="s">
        <v>466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ht="22.5" outlineLevel="1" x14ac:dyDescent="0.2">
      <c r="A368" s="220"/>
      <c r="B368" s="221"/>
      <c r="C368" s="259" t="s">
        <v>467</v>
      </c>
      <c r="D368" s="255"/>
      <c r="E368" s="255"/>
      <c r="F368" s="255"/>
      <c r="G368" s="255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216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39" t="str">
        <f>C368</f>
        <v>lepení a dodávka podlahoviny z PVC, bez podkladu. Svaření podlahoviny. Dodávka a lepení podlahových soklíků z měkčeného PVC. Pastování a vyleštění podlah.</v>
      </c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20"/>
      <c r="B369" s="221"/>
      <c r="C369" s="260" t="s">
        <v>468</v>
      </c>
      <c r="D369" s="256"/>
      <c r="E369" s="256"/>
      <c r="F369" s="256"/>
      <c r="G369" s="256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155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20"/>
      <c r="B370" s="221"/>
      <c r="C370" s="258" t="s">
        <v>242</v>
      </c>
      <c r="D370" s="253"/>
      <c r="E370" s="254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194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20"/>
      <c r="B371" s="221"/>
      <c r="C371" s="258" t="s">
        <v>305</v>
      </c>
      <c r="D371" s="253"/>
      <c r="E371" s="254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194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20"/>
      <c r="B372" s="221"/>
      <c r="C372" s="258" t="s">
        <v>259</v>
      </c>
      <c r="D372" s="253"/>
      <c r="E372" s="254">
        <v>40.4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194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20"/>
      <c r="B373" s="221"/>
      <c r="C373" s="248"/>
      <c r="D373" s="242"/>
      <c r="E373" s="242"/>
      <c r="F373" s="242"/>
      <c r="G373" s="242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156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32">
        <v>68</v>
      </c>
      <c r="B374" s="233" t="s">
        <v>469</v>
      </c>
      <c r="C374" s="246" t="s">
        <v>470</v>
      </c>
      <c r="D374" s="234" t="s">
        <v>235</v>
      </c>
      <c r="E374" s="235">
        <v>46.46</v>
      </c>
      <c r="F374" s="236"/>
      <c r="G374" s="237">
        <f>ROUND(E374*F374,2)</f>
        <v>0</v>
      </c>
      <c r="H374" s="236"/>
      <c r="I374" s="237">
        <f>ROUND(E374*H374,2)</f>
        <v>0</v>
      </c>
      <c r="J374" s="236"/>
      <c r="K374" s="237">
        <f>ROUND(E374*J374,2)</f>
        <v>0</v>
      </c>
      <c r="L374" s="237">
        <v>21</v>
      </c>
      <c r="M374" s="237">
        <f>G374*(1+L374/100)</f>
        <v>0</v>
      </c>
      <c r="N374" s="237">
        <v>2.3999999999999998E-3</v>
      </c>
      <c r="O374" s="237">
        <f>ROUND(E374*N374,2)</f>
        <v>0.11</v>
      </c>
      <c r="P374" s="237">
        <v>0</v>
      </c>
      <c r="Q374" s="237">
        <f>ROUND(E374*P374,2)</f>
        <v>0</v>
      </c>
      <c r="R374" s="237"/>
      <c r="S374" s="237" t="s">
        <v>166</v>
      </c>
      <c r="T374" s="238" t="s">
        <v>151</v>
      </c>
      <c r="U374" s="223">
        <v>0</v>
      </c>
      <c r="V374" s="223">
        <f>ROUND(E374*U374,2)</f>
        <v>0</v>
      </c>
      <c r="W374" s="223"/>
      <c r="X374" s="223" t="s">
        <v>400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401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20"/>
      <c r="B375" s="221"/>
      <c r="C375" s="258" t="s">
        <v>242</v>
      </c>
      <c r="D375" s="253"/>
      <c r="E375" s="254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194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20"/>
      <c r="B376" s="221"/>
      <c r="C376" s="258" t="s">
        <v>305</v>
      </c>
      <c r="D376" s="253"/>
      <c r="E376" s="254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194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20"/>
      <c r="B377" s="221"/>
      <c r="C377" s="258" t="s">
        <v>471</v>
      </c>
      <c r="D377" s="253"/>
      <c r="E377" s="254">
        <v>46.46</v>
      </c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194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20"/>
      <c r="B378" s="221"/>
      <c r="C378" s="248"/>
      <c r="D378" s="242"/>
      <c r="E378" s="242"/>
      <c r="F378" s="242"/>
      <c r="G378" s="242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156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20">
        <v>69</v>
      </c>
      <c r="B379" s="221" t="s">
        <v>472</v>
      </c>
      <c r="C379" s="261" t="s">
        <v>473</v>
      </c>
      <c r="D379" s="222" t="s">
        <v>0</v>
      </c>
      <c r="E379" s="241"/>
      <c r="F379" s="224"/>
      <c r="G379" s="223">
        <f>ROUND(E379*F379,2)</f>
        <v>0</v>
      </c>
      <c r="H379" s="224"/>
      <c r="I379" s="223">
        <f>ROUND(E379*H379,2)</f>
        <v>0</v>
      </c>
      <c r="J379" s="224"/>
      <c r="K379" s="223">
        <f>ROUND(E379*J379,2)</f>
        <v>0</v>
      </c>
      <c r="L379" s="223">
        <v>21</v>
      </c>
      <c r="M379" s="223">
        <f>G379*(1+L379/100)</f>
        <v>0</v>
      </c>
      <c r="N379" s="223">
        <v>0</v>
      </c>
      <c r="O379" s="223">
        <f>ROUND(E379*N379,2)</f>
        <v>0</v>
      </c>
      <c r="P379" s="223">
        <v>0</v>
      </c>
      <c r="Q379" s="223">
        <f>ROUND(E379*P379,2)</f>
        <v>0</v>
      </c>
      <c r="R379" s="223" t="s">
        <v>456</v>
      </c>
      <c r="S379" s="223" t="s">
        <v>150</v>
      </c>
      <c r="T379" s="223" t="s">
        <v>214</v>
      </c>
      <c r="U379" s="223">
        <v>0</v>
      </c>
      <c r="V379" s="223">
        <f>ROUND(E379*U379,2)</f>
        <v>0</v>
      </c>
      <c r="W379" s="223"/>
      <c r="X379" s="223" t="s">
        <v>381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382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20"/>
      <c r="B380" s="221"/>
      <c r="C380" s="262" t="s">
        <v>474</v>
      </c>
      <c r="D380" s="257"/>
      <c r="E380" s="257"/>
      <c r="F380" s="257"/>
      <c r="G380" s="257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2"/>
      <c r="Z380" s="212"/>
      <c r="AA380" s="212"/>
      <c r="AB380" s="212"/>
      <c r="AC380" s="212"/>
      <c r="AD380" s="212"/>
      <c r="AE380" s="212"/>
      <c r="AF380" s="212"/>
      <c r="AG380" s="212" t="s">
        <v>216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20"/>
      <c r="B381" s="221"/>
      <c r="C381" s="248"/>
      <c r="D381" s="242"/>
      <c r="E381" s="242"/>
      <c r="F381" s="242"/>
      <c r="G381" s="242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156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x14ac:dyDescent="0.2">
      <c r="A382" s="226" t="s">
        <v>145</v>
      </c>
      <c r="B382" s="227" t="s">
        <v>106</v>
      </c>
      <c r="C382" s="245" t="s">
        <v>107</v>
      </c>
      <c r="D382" s="228"/>
      <c r="E382" s="229"/>
      <c r="F382" s="230"/>
      <c r="G382" s="230">
        <f>SUMIF(AG383:AG390,"&lt;&gt;NOR",G383:G390)</f>
        <v>0</v>
      </c>
      <c r="H382" s="230"/>
      <c r="I382" s="230">
        <f>SUM(I383:I390)</f>
        <v>0</v>
      </c>
      <c r="J382" s="230"/>
      <c r="K382" s="230">
        <f>SUM(K383:K390)</f>
        <v>0</v>
      </c>
      <c r="L382" s="230"/>
      <c r="M382" s="230">
        <f>SUM(M383:M390)</f>
        <v>0</v>
      </c>
      <c r="N382" s="230"/>
      <c r="O382" s="230">
        <f>SUM(O383:O390)</f>
        <v>0.42</v>
      </c>
      <c r="P382" s="230"/>
      <c r="Q382" s="230">
        <f>SUM(Q383:Q390)</f>
        <v>0</v>
      </c>
      <c r="R382" s="230"/>
      <c r="S382" s="230"/>
      <c r="T382" s="231"/>
      <c r="U382" s="225"/>
      <c r="V382" s="225">
        <f>SUM(V383:V390)</f>
        <v>14.2</v>
      </c>
      <c r="W382" s="225"/>
      <c r="X382" s="225"/>
      <c r="AG382" t="s">
        <v>146</v>
      </c>
    </row>
    <row r="383" spans="1:60" outlineLevel="1" x14ac:dyDescent="0.2">
      <c r="A383" s="232">
        <v>70</v>
      </c>
      <c r="B383" s="233" t="s">
        <v>475</v>
      </c>
      <c r="C383" s="246" t="s">
        <v>476</v>
      </c>
      <c r="D383" s="234" t="s">
        <v>235</v>
      </c>
      <c r="E383" s="235">
        <v>40.4</v>
      </c>
      <c r="F383" s="236"/>
      <c r="G383" s="237">
        <f>ROUND(E383*F383,2)</f>
        <v>0</v>
      </c>
      <c r="H383" s="236"/>
      <c r="I383" s="237">
        <f>ROUND(E383*H383,2)</f>
        <v>0</v>
      </c>
      <c r="J383" s="236"/>
      <c r="K383" s="237">
        <f>ROUND(E383*J383,2)</f>
        <v>0</v>
      </c>
      <c r="L383" s="237">
        <v>21</v>
      </c>
      <c r="M383" s="237">
        <f>G383*(1+L383/100)</f>
        <v>0</v>
      </c>
      <c r="N383" s="237">
        <v>1.035E-2</v>
      </c>
      <c r="O383" s="237">
        <f>ROUND(E383*N383,2)</f>
        <v>0.42</v>
      </c>
      <c r="P383" s="237">
        <v>0</v>
      </c>
      <c r="Q383" s="237">
        <f>ROUND(E383*P383,2)</f>
        <v>0</v>
      </c>
      <c r="R383" s="237"/>
      <c r="S383" s="237" t="s">
        <v>166</v>
      </c>
      <c r="T383" s="238" t="s">
        <v>151</v>
      </c>
      <c r="U383" s="223">
        <v>0.35149999999999998</v>
      </c>
      <c r="V383" s="223">
        <f>ROUND(E383*U383,2)</f>
        <v>14.2</v>
      </c>
      <c r="W383" s="223"/>
      <c r="X383" s="223" t="s">
        <v>191</v>
      </c>
      <c r="Y383" s="212"/>
      <c r="Z383" s="212"/>
      <c r="AA383" s="212"/>
      <c r="AB383" s="212"/>
      <c r="AC383" s="212"/>
      <c r="AD383" s="212"/>
      <c r="AE383" s="212"/>
      <c r="AF383" s="212"/>
      <c r="AG383" s="212" t="s">
        <v>477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20"/>
      <c r="B384" s="221"/>
      <c r="C384" s="258" t="s">
        <v>242</v>
      </c>
      <c r="D384" s="253"/>
      <c r="E384" s="254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194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20"/>
      <c r="B385" s="221"/>
      <c r="C385" s="258" t="s">
        <v>305</v>
      </c>
      <c r="D385" s="253"/>
      <c r="E385" s="254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194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20"/>
      <c r="B386" s="221"/>
      <c r="C386" s="258" t="s">
        <v>259</v>
      </c>
      <c r="D386" s="253"/>
      <c r="E386" s="254">
        <v>40.4</v>
      </c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194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20"/>
      <c r="B387" s="221"/>
      <c r="C387" s="248"/>
      <c r="D387" s="242"/>
      <c r="E387" s="242"/>
      <c r="F387" s="242"/>
      <c r="G387" s="242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156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20">
        <v>71</v>
      </c>
      <c r="B388" s="221" t="s">
        <v>478</v>
      </c>
      <c r="C388" s="261" t="s">
        <v>479</v>
      </c>
      <c r="D388" s="222" t="s">
        <v>0</v>
      </c>
      <c r="E388" s="241"/>
      <c r="F388" s="224"/>
      <c r="G388" s="223">
        <f>ROUND(E388*F388,2)</f>
        <v>0</v>
      </c>
      <c r="H388" s="224"/>
      <c r="I388" s="223">
        <f>ROUND(E388*H388,2)</f>
        <v>0</v>
      </c>
      <c r="J388" s="224"/>
      <c r="K388" s="223">
        <f>ROUND(E388*J388,2)</f>
        <v>0</v>
      </c>
      <c r="L388" s="223">
        <v>21</v>
      </c>
      <c r="M388" s="223">
        <f>G388*(1+L388/100)</f>
        <v>0</v>
      </c>
      <c r="N388" s="223">
        <v>0</v>
      </c>
      <c r="O388" s="223">
        <f>ROUND(E388*N388,2)</f>
        <v>0</v>
      </c>
      <c r="P388" s="223">
        <v>0</v>
      </c>
      <c r="Q388" s="223">
        <f>ROUND(E388*P388,2)</f>
        <v>0</v>
      </c>
      <c r="R388" s="223" t="s">
        <v>480</v>
      </c>
      <c r="S388" s="223" t="s">
        <v>150</v>
      </c>
      <c r="T388" s="223" t="s">
        <v>214</v>
      </c>
      <c r="U388" s="223">
        <v>0</v>
      </c>
      <c r="V388" s="223">
        <f>ROUND(E388*U388,2)</f>
        <v>0</v>
      </c>
      <c r="W388" s="223"/>
      <c r="X388" s="223" t="s">
        <v>381</v>
      </c>
      <c r="Y388" s="212"/>
      <c r="Z388" s="212"/>
      <c r="AA388" s="212"/>
      <c r="AB388" s="212"/>
      <c r="AC388" s="212"/>
      <c r="AD388" s="212"/>
      <c r="AE388" s="212"/>
      <c r="AF388" s="212"/>
      <c r="AG388" s="212" t="s">
        <v>382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20"/>
      <c r="B389" s="221"/>
      <c r="C389" s="262" t="s">
        <v>405</v>
      </c>
      <c r="D389" s="257"/>
      <c r="E389" s="257"/>
      <c r="F389" s="257"/>
      <c r="G389" s="257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216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20"/>
      <c r="B390" s="221"/>
      <c r="C390" s="248"/>
      <c r="D390" s="242"/>
      <c r="E390" s="242"/>
      <c r="F390" s="242"/>
      <c r="G390" s="242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156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x14ac:dyDescent="0.2">
      <c r="A391" s="226" t="s">
        <v>145</v>
      </c>
      <c r="B391" s="227" t="s">
        <v>108</v>
      </c>
      <c r="C391" s="245" t="s">
        <v>109</v>
      </c>
      <c r="D391" s="228"/>
      <c r="E391" s="229"/>
      <c r="F391" s="230"/>
      <c r="G391" s="230">
        <f>SUMIF(AG392:AG397,"&lt;&gt;NOR",G392:G397)</f>
        <v>0</v>
      </c>
      <c r="H391" s="230"/>
      <c r="I391" s="230">
        <f>SUM(I392:I397)</f>
        <v>0</v>
      </c>
      <c r="J391" s="230"/>
      <c r="K391" s="230">
        <f>SUM(K392:K397)</f>
        <v>0</v>
      </c>
      <c r="L391" s="230"/>
      <c r="M391" s="230">
        <f>SUM(M392:M397)</f>
        <v>0</v>
      </c>
      <c r="N391" s="230"/>
      <c r="O391" s="230">
        <f>SUM(O392:O397)</f>
        <v>0.35</v>
      </c>
      <c r="P391" s="230"/>
      <c r="Q391" s="230">
        <f>SUM(Q392:Q397)</f>
        <v>0.23</v>
      </c>
      <c r="R391" s="230"/>
      <c r="S391" s="230"/>
      <c r="T391" s="231"/>
      <c r="U391" s="225"/>
      <c r="V391" s="225">
        <f>SUM(V392:V397)</f>
        <v>0</v>
      </c>
      <c r="W391" s="225"/>
      <c r="X391" s="225"/>
      <c r="AG391" t="s">
        <v>146</v>
      </c>
    </row>
    <row r="392" spans="1:60" ht="22.5" outlineLevel="1" x14ac:dyDescent="0.2">
      <c r="A392" s="232">
        <v>72</v>
      </c>
      <c r="B392" s="233" t="s">
        <v>481</v>
      </c>
      <c r="C392" s="246" t="s">
        <v>482</v>
      </c>
      <c r="D392" s="234" t="s">
        <v>297</v>
      </c>
      <c r="E392" s="235">
        <v>5</v>
      </c>
      <c r="F392" s="236"/>
      <c r="G392" s="237">
        <f>ROUND(E392*F392,2)</f>
        <v>0</v>
      </c>
      <c r="H392" s="236"/>
      <c r="I392" s="237">
        <f>ROUND(E392*H392,2)</f>
        <v>0</v>
      </c>
      <c r="J392" s="236"/>
      <c r="K392" s="237">
        <f>ROUND(E392*J392,2)</f>
        <v>0</v>
      </c>
      <c r="L392" s="237">
        <v>21</v>
      </c>
      <c r="M392" s="237">
        <f>G392*(1+L392/100)</f>
        <v>0</v>
      </c>
      <c r="N392" s="237">
        <v>7.0499999999999993E-2</v>
      </c>
      <c r="O392" s="237">
        <f>ROUND(E392*N392,2)</f>
        <v>0.35</v>
      </c>
      <c r="P392" s="237">
        <v>4.5999999999999999E-2</v>
      </c>
      <c r="Q392" s="237">
        <f>ROUND(E392*P392,2)</f>
        <v>0.23</v>
      </c>
      <c r="R392" s="237"/>
      <c r="S392" s="237" t="s">
        <v>166</v>
      </c>
      <c r="T392" s="238" t="s">
        <v>483</v>
      </c>
      <c r="U392" s="223">
        <v>0</v>
      </c>
      <c r="V392" s="223">
        <f>ROUND(E392*U392,2)</f>
        <v>0</v>
      </c>
      <c r="W392" s="223"/>
      <c r="X392" s="223" t="s">
        <v>191</v>
      </c>
      <c r="Y392" s="212"/>
      <c r="Z392" s="212"/>
      <c r="AA392" s="212"/>
      <c r="AB392" s="212"/>
      <c r="AC392" s="212"/>
      <c r="AD392" s="212"/>
      <c r="AE392" s="212"/>
      <c r="AF392" s="212"/>
      <c r="AG392" s="212" t="s">
        <v>192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ht="22.5" outlineLevel="1" x14ac:dyDescent="0.2">
      <c r="A393" s="220"/>
      <c r="B393" s="221"/>
      <c r="C393" s="247" t="s">
        <v>484</v>
      </c>
      <c r="D393" s="240"/>
      <c r="E393" s="240"/>
      <c r="F393" s="240"/>
      <c r="G393" s="240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155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39" t="str">
        <f>C393</f>
        <v>Otlučení omítek vápenných nebo vápenocementových vnitřních stěn, postřik stěn maltou cementovou, dodávka a montáž obkladů vnitřních stěn z obkladaček pórovinových kladených do malty, začištění omítek kolem obkladů. Dodávka materiálu.</v>
      </c>
      <c r="BB393" s="212"/>
      <c r="BC393" s="212"/>
      <c r="BD393" s="212"/>
      <c r="BE393" s="212"/>
      <c r="BF393" s="212"/>
      <c r="BG393" s="212"/>
      <c r="BH393" s="212"/>
    </row>
    <row r="394" spans="1:60" ht="22.5" outlineLevel="1" x14ac:dyDescent="0.2">
      <c r="A394" s="220"/>
      <c r="B394" s="221"/>
      <c r="C394" s="260" t="s">
        <v>485</v>
      </c>
      <c r="D394" s="256"/>
      <c r="E394" s="256"/>
      <c r="F394" s="256"/>
      <c r="G394" s="256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155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39" t="str">
        <f>C394</f>
        <v>Svislé přemístění ze 2. NP, nebo 1. PP, vodorovné vnitrostaveništní přemístění do 30 m, odvoz na skládku do 10 km. Bez poplatku za skládku.</v>
      </c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20"/>
      <c r="B395" s="221"/>
      <c r="C395" s="258" t="s">
        <v>486</v>
      </c>
      <c r="D395" s="253"/>
      <c r="E395" s="254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194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20"/>
      <c r="B396" s="221"/>
      <c r="C396" s="258" t="s">
        <v>428</v>
      </c>
      <c r="D396" s="253"/>
      <c r="E396" s="254">
        <v>5</v>
      </c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194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20"/>
      <c r="B397" s="221"/>
      <c r="C397" s="248"/>
      <c r="D397" s="242"/>
      <c r="E397" s="242"/>
      <c r="F397" s="242"/>
      <c r="G397" s="242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156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x14ac:dyDescent="0.2">
      <c r="A398" s="226" t="s">
        <v>145</v>
      </c>
      <c r="B398" s="227" t="s">
        <v>110</v>
      </c>
      <c r="C398" s="245" t="s">
        <v>111</v>
      </c>
      <c r="D398" s="228"/>
      <c r="E398" s="229"/>
      <c r="F398" s="230"/>
      <c r="G398" s="230">
        <f>SUMIF(AG399:AG426,"&lt;&gt;NOR",G399:G426)</f>
        <v>0</v>
      </c>
      <c r="H398" s="230"/>
      <c r="I398" s="230">
        <f>SUM(I399:I426)</f>
        <v>0</v>
      </c>
      <c r="J398" s="230"/>
      <c r="K398" s="230">
        <f>SUM(K399:K426)</f>
        <v>0</v>
      </c>
      <c r="L398" s="230"/>
      <c r="M398" s="230">
        <f>SUM(M399:M426)</f>
        <v>0</v>
      </c>
      <c r="N398" s="230"/>
      <c r="O398" s="230">
        <f>SUM(O399:O426)</f>
        <v>0.1</v>
      </c>
      <c r="P398" s="230"/>
      <c r="Q398" s="230">
        <f>SUM(Q399:Q426)</f>
        <v>0</v>
      </c>
      <c r="R398" s="230"/>
      <c r="S398" s="230"/>
      <c r="T398" s="231"/>
      <c r="U398" s="225"/>
      <c r="V398" s="225">
        <f>SUM(V399:V426)</f>
        <v>0</v>
      </c>
      <c r="W398" s="225"/>
      <c r="X398" s="225"/>
      <c r="AG398" t="s">
        <v>146</v>
      </c>
    </row>
    <row r="399" spans="1:60" outlineLevel="1" x14ac:dyDescent="0.2">
      <c r="A399" s="232">
        <v>73</v>
      </c>
      <c r="B399" s="233" t="s">
        <v>487</v>
      </c>
      <c r="C399" s="246" t="s">
        <v>488</v>
      </c>
      <c r="D399" s="234" t="s">
        <v>235</v>
      </c>
      <c r="E399" s="235">
        <v>94.459000000000003</v>
      </c>
      <c r="F399" s="236"/>
      <c r="G399" s="237">
        <f>ROUND(E399*F399,2)</f>
        <v>0</v>
      </c>
      <c r="H399" s="236"/>
      <c r="I399" s="237">
        <f>ROUND(E399*H399,2)</f>
        <v>0</v>
      </c>
      <c r="J399" s="236"/>
      <c r="K399" s="237">
        <f>ROUND(E399*J399,2)</f>
        <v>0</v>
      </c>
      <c r="L399" s="237">
        <v>21</v>
      </c>
      <c r="M399" s="237">
        <f>G399*(1+L399/100)</f>
        <v>0</v>
      </c>
      <c r="N399" s="237">
        <v>3.1E-4</v>
      </c>
      <c r="O399" s="237">
        <f>ROUND(E399*N399,2)</f>
        <v>0.03</v>
      </c>
      <c r="P399" s="237">
        <v>0</v>
      </c>
      <c r="Q399" s="237">
        <f>ROUND(E399*P399,2)</f>
        <v>0</v>
      </c>
      <c r="R399" s="237"/>
      <c r="S399" s="237" t="s">
        <v>166</v>
      </c>
      <c r="T399" s="238" t="s">
        <v>151</v>
      </c>
      <c r="U399" s="223">
        <v>0</v>
      </c>
      <c r="V399" s="223">
        <f>ROUND(E399*U399,2)</f>
        <v>0</v>
      </c>
      <c r="W399" s="223"/>
      <c r="X399" s="223" t="s">
        <v>191</v>
      </c>
      <c r="Y399" s="212"/>
      <c r="Z399" s="212"/>
      <c r="AA399" s="212"/>
      <c r="AB399" s="212"/>
      <c r="AC399" s="212"/>
      <c r="AD399" s="212"/>
      <c r="AE399" s="212"/>
      <c r="AF399" s="212"/>
      <c r="AG399" s="212" t="s">
        <v>192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20"/>
      <c r="B400" s="221"/>
      <c r="C400" s="258" t="s">
        <v>242</v>
      </c>
      <c r="D400" s="253"/>
      <c r="E400" s="254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2"/>
      <c r="Z400" s="212"/>
      <c r="AA400" s="212"/>
      <c r="AB400" s="212"/>
      <c r="AC400" s="212"/>
      <c r="AD400" s="212"/>
      <c r="AE400" s="212"/>
      <c r="AF400" s="212"/>
      <c r="AG400" s="212" t="s">
        <v>194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20"/>
      <c r="B401" s="221"/>
      <c r="C401" s="258" t="s">
        <v>287</v>
      </c>
      <c r="D401" s="253"/>
      <c r="E401" s="254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194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20"/>
      <c r="B402" s="221"/>
      <c r="C402" s="258" t="s">
        <v>489</v>
      </c>
      <c r="D402" s="253"/>
      <c r="E402" s="254">
        <v>94.459000000000003</v>
      </c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194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20"/>
      <c r="B403" s="221"/>
      <c r="C403" s="248"/>
      <c r="D403" s="242"/>
      <c r="E403" s="242"/>
      <c r="F403" s="242"/>
      <c r="G403" s="242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156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32">
        <v>74</v>
      </c>
      <c r="B404" s="233" t="s">
        <v>490</v>
      </c>
      <c r="C404" s="246" t="s">
        <v>491</v>
      </c>
      <c r="D404" s="234" t="s">
        <v>235</v>
      </c>
      <c r="E404" s="235">
        <v>174.54</v>
      </c>
      <c r="F404" s="236"/>
      <c r="G404" s="237">
        <f>ROUND(E404*F404,2)</f>
        <v>0</v>
      </c>
      <c r="H404" s="236"/>
      <c r="I404" s="237">
        <f>ROUND(E404*H404,2)</f>
        <v>0</v>
      </c>
      <c r="J404" s="236"/>
      <c r="K404" s="237">
        <f>ROUND(E404*J404,2)</f>
        <v>0</v>
      </c>
      <c r="L404" s="237">
        <v>21</v>
      </c>
      <c r="M404" s="237">
        <f>G404*(1+L404/100)</f>
        <v>0</v>
      </c>
      <c r="N404" s="237">
        <v>4.2000000000000002E-4</v>
      </c>
      <c r="O404" s="237">
        <f>ROUND(E404*N404,2)</f>
        <v>7.0000000000000007E-2</v>
      </c>
      <c r="P404" s="237">
        <v>0</v>
      </c>
      <c r="Q404" s="237">
        <f>ROUND(E404*P404,2)</f>
        <v>0</v>
      </c>
      <c r="R404" s="237" t="s">
        <v>464</v>
      </c>
      <c r="S404" s="237" t="s">
        <v>150</v>
      </c>
      <c r="T404" s="238" t="s">
        <v>214</v>
      </c>
      <c r="U404" s="223">
        <v>0</v>
      </c>
      <c r="V404" s="223">
        <f>ROUND(E404*U404,2)</f>
        <v>0</v>
      </c>
      <c r="W404" s="223"/>
      <c r="X404" s="223" t="s">
        <v>465</v>
      </c>
      <c r="Y404" s="212"/>
      <c r="Z404" s="212"/>
      <c r="AA404" s="212"/>
      <c r="AB404" s="212"/>
      <c r="AC404" s="212"/>
      <c r="AD404" s="212"/>
      <c r="AE404" s="212"/>
      <c r="AF404" s="212"/>
      <c r="AG404" s="212" t="s">
        <v>466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20"/>
      <c r="B405" s="221"/>
      <c r="C405" s="258" t="s">
        <v>242</v>
      </c>
      <c r="D405" s="253"/>
      <c r="E405" s="254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194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20"/>
      <c r="B406" s="221"/>
      <c r="C406" s="258" t="s">
        <v>492</v>
      </c>
      <c r="D406" s="253"/>
      <c r="E406" s="254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194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20"/>
      <c r="B407" s="221"/>
      <c r="C407" s="258" t="s">
        <v>493</v>
      </c>
      <c r="D407" s="253"/>
      <c r="E407" s="254">
        <v>10</v>
      </c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194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20"/>
      <c r="B408" s="221"/>
      <c r="C408" s="258" t="s">
        <v>494</v>
      </c>
      <c r="D408" s="253"/>
      <c r="E408" s="254">
        <v>9.5875000000000004</v>
      </c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194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20"/>
      <c r="B409" s="221"/>
      <c r="C409" s="258" t="s">
        <v>495</v>
      </c>
      <c r="D409" s="253"/>
      <c r="E409" s="254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194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20"/>
      <c r="B410" s="221"/>
      <c r="C410" s="258" t="s">
        <v>264</v>
      </c>
      <c r="D410" s="253"/>
      <c r="E410" s="254">
        <v>3.5</v>
      </c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194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20"/>
      <c r="B411" s="221"/>
      <c r="C411" s="258" t="s">
        <v>496</v>
      </c>
      <c r="D411" s="253"/>
      <c r="E411" s="254">
        <v>4.8840000000000003</v>
      </c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194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20"/>
      <c r="B412" s="221"/>
      <c r="C412" s="258" t="s">
        <v>287</v>
      </c>
      <c r="D412" s="253"/>
      <c r="E412" s="254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194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20"/>
      <c r="B413" s="221"/>
      <c r="C413" s="258" t="s">
        <v>259</v>
      </c>
      <c r="D413" s="253"/>
      <c r="E413" s="254">
        <v>40.4</v>
      </c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194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20"/>
      <c r="B414" s="221"/>
      <c r="C414" s="258" t="s">
        <v>260</v>
      </c>
      <c r="D414" s="253"/>
      <c r="E414" s="254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194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20"/>
      <c r="B415" s="221"/>
      <c r="C415" s="258" t="s">
        <v>261</v>
      </c>
      <c r="D415" s="253"/>
      <c r="E415" s="254">
        <v>0.58750000000000002</v>
      </c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194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20"/>
      <c r="B416" s="221"/>
      <c r="C416" s="258" t="s">
        <v>497</v>
      </c>
      <c r="D416" s="253"/>
      <c r="E416" s="254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194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20"/>
      <c r="B417" s="221"/>
      <c r="C417" s="258" t="s">
        <v>498</v>
      </c>
      <c r="D417" s="253"/>
      <c r="E417" s="254">
        <v>1.8</v>
      </c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194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20"/>
      <c r="B418" s="221"/>
      <c r="C418" s="258" t="s">
        <v>499</v>
      </c>
      <c r="D418" s="253"/>
      <c r="E418" s="254">
        <v>5.1585000000000001</v>
      </c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194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20"/>
      <c r="B419" s="221"/>
      <c r="C419" s="258" t="s">
        <v>500</v>
      </c>
      <c r="D419" s="253"/>
      <c r="E419" s="254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194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20"/>
      <c r="B420" s="221"/>
      <c r="C420" s="258" t="s">
        <v>274</v>
      </c>
      <c r="D420" s="253"/>
      <c r="E420" s="254">
        <v>2.2999999999999998</v>
      </c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2"/>
      <c r="Z420" s="212"/>
      <c r="AA420" s="212"/>
      <c r="AB420" s="212"/>
      <c r="AC420" s="212"/>
      <c r="AD420" s="212"/>
      <c r="AE420" s="212"/>
      <c r="AF420" s="212"/>
      <c r="AG420" s="212" t="s">
        <v>194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20"/>
      <c r="B421" s="221"/>
      <c r="C421" s="258" t="s">
        <v>501</v>
      </c>
      <c r="D421" s="253"/>
      <c r="E421" s="254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194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20"/>
      <c r="B422" s="221"/>
      <c r="C422" s="258" t="s">
        <v>502</v>
      </c>
      <c r="D422" s="253"/>
      <c r="E422" s="254">
        <v>27</v>
      </c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194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20"/>
      <c r="B423" s="221"/>
      <c r="C423" s="258" t="s">
        <v>503</v>
      </c>
      <c r="D423" s="253"/>
      <c r="E423" s="254">
        <v>19.322500000000002</v>
      </c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194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20"/>
      <c r="B424" s="221"/>
      <c r="C424" s="258" t="s">
        <v>504</v>
      </c>
      <c r="D424" s="253"/>
      <c r="E424" s="254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194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20"/>
      <c r="B425" s="221"/>
      <c r="C425" s="258" t="s">
        <v>505</v>
      </c>
      <c r="D425" s="253"/>
      <c r="E425" s="254">
        <v>50</v>
      </c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194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20"/>
      <c r="B426" s="221"/>
      <c r="C426" s="248"/>
      <c r="D426" s="242"/>
      <c r="E426" s="242"/>
      <c r="F426" s="242"/>
      <c r="G426" s="242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156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x14ac:dyDescent="0.2">
      <c r="A427" s="226" t="s">
        <v>145</v>
      </c>
      <c r="B427" s="227" t="s">
        <v>112</v>
      </c>
      <c r="C427" s="245" t="s">
        <v>113</v>
      </c>
      <c r="D427" s="228"/>
      <c r="E427" s="229"/>
      <c r="F427" s="230"/>
      <c r="G427" s="230">
        <f>SUMIF(AG428:AG434,"&lt;&gt;NOR",G428:G434)</f>
        <v>0</v>
      </c>
      <c r="H427" s="230"/>
      <c r="I427" s="230">
        <f>SUM(I428:I434)</f>
        <v>0</v>
      </c>
      <c r="J427" s="230"/>
      <c r="K427" s="230">
        <f>SUM(K428:K434)</f>
        <v>0</v>
      </c>
      <c r="L427" s="230"/>
      <c r="M427" s="230">
        <f>SUM(M428:M434)</f>
        <v>0</v>
      </c>
      <c r="N427" s="230"/>
      <c r="O427" s="230">
        <f>SUM(O428:O434)</f>
        <v>0</v>
      </c>
      <c r="P427" s="230"/>
      <c r="Q427" s="230">
        <f>SUM(Q428:Q434)</f>
        <v>0</v>
      </c>
      <c r="R427" s="230"/>
      <c r="S427" s="230"/>
      <c r="T427" s="231"/>
      <c r="U427" s="225"/>
      <c r="V427" s="225">
        <f>SUM(V428:V434)</f>
        <v>1.41</v>
      </c>
      <c r="W427" s="225"/>
      <c r="X427" s="225"/>
      <c r="AG427" t="s">
        <v>146</v>
      </c>
    </row>
    <row r="428" spans="1:60" outlineLevel="1" x14ac:dyDescent="0.2">
      <c r="A428" s="232">
        <v>75</v>
      </c>
      <c r="B428" s="233" t="s">
        <v>506</v>
      </c>
      <c r="C428" s="246" t="s">
        <v>507</v>
      </c>
      <c r="D428" s="234" t="s">
        <v>408</v>
      </c>
      <c r="E428" s="235">
        <v>2</v>
      </c>
      <c r="F428" s="236"/>
      <c r="G428" s="237">
        <f>ROUND(E428*F428,2)</f>
        <v>0</v>
      </c>
      <c r="H428" s="236"/>
      <c r="I428" s="237">
        <f>ROUND(E428*H428,2)</f>
        <v>0</v>
      </c>
      <c r="J428" s="236"/>
      <c r="K428" s="237">
        <f>ROUND(E428*J428,2)</f>
        <v>0</v>
      </c>
      <c r="L428" s="237">
        <v>21</v>
      </c>
      <c r="M428" s="237">
        <f>G428*(1+L428/100)</f>
        <v>0</v>
      </c>
      <c r="N428" s="237">
        <v>0</v>
      </c>
      <c r="O428" s="237">
        <f>ROUND(E428*N428,2)</f>
        <v>0</v>
      </c>
      <c r="P428" s="237">
        <v>0</v>
      </c>
      <c r="Q428" s="237">
        <f>ROUND(E428*P428,2)</f>
        <v>0</v>
      </c>
      <c r="R428" s="237"/>
      <c r="S428" s="237" t="s">
        <v>166</v>
      </c>
      <c r="T428" s="238" t="s">
        <v>151</v>
      </c>
      <c r="U428" s="223">
        <v>0.70299999999999996</v>
      </c>
      <c r="V428" s="223">
        <f>ROUND(E428*U428,2)</f>
        <v>1.41</v>
      </c>
      <c r="W428" s="223"/>
      <c r="X428" s="223" t="s">
        <v>191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192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20"/>
      <c r="B429" s="221"/>
      <c r="C429" s="258" t="s">
        <v>508</v>
      </c>
      <c r="D429" s="253"/>
      <c r="E429" s="254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194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ht="22.5" outlineLevel="1" x14ac:dyDescent="0.2">
      <c r="A430" s="220"/>
      <c r="B430" s="221"/>
      <c r="C430" s="258" t="s">
        <v>509</v>
      </c>
      <c r="D430" s="253"/>
      <c r="E430" s="254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194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20"/>
      <c r="B431" s="221"/>
      <c r="C431" s="258" t="s">
        <v>510</v>
      </c>
      <c r="D431" s="253"/>
      <c r="E431" s="254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194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20"/>
      <c r="B432" s="221"/>
      <c r="C432" s="258" t="s">
        <v>511</v>
      </c>
      <c r="D432" s="253"/>
      <c r="E432" s="254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194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20"/>
      <c r="B433" s="221"/>
      <c r="C433" s="258" t="s">
        <v>226</v>
      </c>
      <c r="D433" s="253"/>
      <c r="E433" s="254">
        <v>2</v>
      </c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194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20"/>
      <c r="B434" s="221"/>
      <c r="C434" s="248"/>
      <c r="D434" s="242"/>
      <c r="E434" s="242"/>
      <c r="F434" s="242"/>
      <c r="G434" s="242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156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x14ac:dyDescent="0.2">
      <c r="A435" s="226" t="s">
        <v>145</v>
      </c>
      <c r="B435" s="227" t="s">
        <v>114</v>
      </c>
      <c r="C435" s="245" t="s">
        <v>115</v>
      </c>
      <c r="D435" s="228"/>
      <c r="E435" s="229"/>
      <c r="F435" s="230"/>
      <c r="G435" s="230">
        <f>SUMIF(AG436:AG472,"&lt;&gt;NOR",G436:G472)</f>
        <v>0</v>
      </c>
      <c r="H435" s="230"/>
      <c r="I435" s="230">
        <f>SUM(I436:I472)</f>
        <v>0</v>
      </c>
      <c r="J435" s="230"/>
      <c r="K435" s="230">
        <f>SUM(K436:K472)</f>
        <v>0</v>
      </c>
      <c r="L435" s="230"/>
      <c r="M435" s="230">
        <f>SUM(M436:M472)</f>
        <v>0</v>
      </c>
      <c r="N435" s="230"/>
      <c r="O435" s="230">
        <f>SUM(O436:O472)</f>
        <v>0</v>
      </c>
      <c r="P435" s="230"/>
      <c r="Q435" s="230">
        <f>SUM(Q436:Q472)</f>
        <v>0</v>
      </c>
      <c r="R435" s="230"/>
      <c r="S435" s="230"/>
      <c r="T435" s="231"/>
      <c r="U435" s="225"/>
      <c r="V435" s="225">
        <f>SUM(V436:V472)</f>
        <v>5.01</v>
      </c>
      <c r="W435" s="225"/>
      <c r="X435" s="225"/>
      <c r="AG435" t="s">
        <v>146</v>
      </c>
    </row>
    <row r="436" spans="1:60" ht="22.5" outlineLevel="1" x14ac:dyDescent="0.2">
      <c r="A436" s="232">
        <v>76</v>
      </c>
      <c r="B436" s="233" t="s">
        <v>512</v>
      </c>
      <c r="C436" s="246" t="s">
        <v>513</v>
      </c>
      <c r="D436" s="234" t="s">
        <v>221</v>
      </c>
      <c r="E436" s="235">
        <v>1.5258799999999999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7">
        <v>0</v>
      </c>
      <c r="O436" s="237">
        <f>ROUND(E436*N436,2)</f>
        <v>0</v>
      </c>
      <c r="P436" s="237">
        <v>0</v>
      </c>
      <c r="Q436" s="237">
        <f>ROUND(E436*P436,2)</f>
        <v>0</v>
      </c>
      <c r="R436" s="237" t="s">
        <v>514</v>
      </c>
      <c r="S436" s="237" t="s">
        <v>150</v>
      </c>
      <c r="T436" s="238" t="s">
        <v>214</v>
      </c>
      <c r="U436" s="223">
        <v>0.27700000000000002</v>
      </c>
      <c r="V436" s="223">
        <f>ROUND(E436*U436,2)</f>
        <v>0.42</v>
      </c>
      <c r="W436" s="223"/>
      <c r="X436" s="223" t="s">
        <v>515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516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20"/>
      <c r="B437" s="221"/>
      <c r="C437" s="259" t="s">
        <v>517</v>
      </c>
      <c r="D437" s="255"/>
      <c r="E437" s="255"/>
      <c r="F437" s="255"/>
      <c r="G437" s="255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12"/>
      <c r="Z437" s="212"/>
      <c r="AA437" s="212"/>
      <c r="AB437" s="212"/>
      <c r="AC437" s="212"/>
      <c r="AD437" s="212"/>
      <c r="AE437" s="212"/>
      <c r="AF437" s="212"/>
      <c r="AG437" s="212" t="s">
        <v>216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20"/>
      <c r="B438" s="221"/>
      <c r="C438" s="260" t="s">
        <v>518</v>
      </c>
      <c r="D438" s="256"/>
      <c r="E438" s="256"/>
      <c r="F438" s="256"/>
      <c r="G438" s="256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2"/>
      <c r="Z438" s="212"/>
      <c r="AA438" s="212"/>
      <c r="AB438" s="212"/>
      <c r="AC438" s="212"/>
      <c r="AD438" s="212"/>
      <c r="AE438" s="212"/>
      <c r="AF438" s="212"/>
      <c r="AG438" s="212" t="s">
        <v>155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20"/>
      <c r="B439" s="221"/>
      <c r="C439" s="260" t="s">
        <v>519</v>
      </c>
      <c r="D439" s="256"/>
      <c r="E439" s="256"/>
      <c r="F439" s="256"/>
      <c r="G439" s="256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155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ht="22.5" outlineLevel="1" x14ac:dyDescent="0.2">
      <c r="A440" s="220"/>
      <c r="B440" s="221"/>
      <c r="C440" s="260" t="s">
        <v>520</v>
      </c>
      <c r="D440" s="256"/>
      <c r="E440" s="256"/>
      <c r="F440" s="256"/>
      <c r="G440" s="256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155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39" t="str">
        <f>C440</f>
        <v>- při vodorovné dopravě po vodě : vyložení na hromady na suchu nebo na přeložení na dopravní prostředek na suchu do 15 m vodorovně a současně do 4 m svisle,</v>
      </c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20"/>
      <c r="B441" s="221"/>
      <c r="C441" s="260" t="s">
        <v>521</v>
      </c>
      <c r="D441" s="256"/>
      <c r="E441" s="256"/>
      <c r="F441" s="256"/>
      <c r="G441" s="256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155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20"/>
      <c r="B442" s="221"/>
      <c r="C442" s="258" t="s">
        <v>522</v>
      </c>
      <c r="D442" s="253"/>
      <c r="E442" s="254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194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20"/>
      <c r="B443" s="221"/>
      <c r="C443" s="258" t="s">
        <v>523</v>
      </c>
      <c r="D443" s="253"/>
      <c r="E443" s="254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194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20"/>
      <c r="B444" s="221"/>
      <c r="C444" s="258" t="s">
        <v>524</v>
      </c>
      <c r="D444" s="253"/>
      <c r="E444" s="254">
        <v>1.5258799999999999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194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20"/>
      <c r="B445" s="221"/>
      <c r="C445" s="248"/>
      <c r="D445" s="242"/>
      <c r="E445" s="242"/>
      <c r="F445" s="242"/>
      <c r="G445" s="242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12"/>
      <c r="Z445" s="212"/>
      <c r="AA445" s="212"/>
      <c r="AB445" s="212"/>
      <c r="AC445" s="212"/>
      <c r="AD445" s="212"/>
      <c r="AE445" s="212"/>
      <c r="AF445" s="212"/>
      <c r="AG445" s="212" t="s">
        <v>156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32">
        <v>77</v>
      </c>
      <c r="B446" s="233" t="s">
        <v>525</v>
      </c>
      <c r="C446" s="246" t="s">
        <v>526</v>
      </c>
      <c r="D446" s="234" t="s">
        <v>221</v>
      </c>
      <c r="E446" s="235">
        <v>1.5258799999999999</v>
      </c>
      <c r="F446" s="236"/>
      <c r="G446" s="237">
        <f>ROUND(E446*F446,2)</f>
        <v>0</v>
      </c>
      <c r="H446" s="236"/>
      <c r="I446" s="237">
        <f>ROUND(E446*H446,2)</f>
        <v>0</v>
      </c>
      <c r="J446" s="236"/>
      <c r="K446" s="237">
        <f>ROUND(E446*J446,2)</f>
        <v>0</v>
      </c>
      <c r="L446" s="237">
        <v>21</v>
      </c>
      <c r="M446" s="237">
        <f>G446*(1+L446/100)</f>
        <v>0</v>
      </c>
      <c r="N446" s="237">
        <v>0</v>
      </c>
      <c r="O446" s="237">
        <f>ROUND(E446*N446,2)</f>
        <v>0</v>
      </c>
      <c r="P446" s="237">
        <v>0</v>
      </c>
      <c r="Q446" s="237">
        <f>ROUND(E446*P446,2)</f>
        <v>0</v>
      </c>
      <c r="R446" s="237" t="s">
        <v>342</v>
      </c>
      <c r="S446" s="237" t="s">
        <v>150</v>
      </c>
      <c r="T446" s="238" t="s">
        <v>214</v>
      </c>
      <c r="U446" s="223">
        <v>0.49</v>
      </c>
      <c r="V446" s="223">
        <f>ROUND(E446*U446,2)</f>
        <v>0.75</v>
      </c>
      <c r="W446" s="223"/>
      <c r="X446" s="223" t="s">
        <v>515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516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20"/>
      <c r="B447" s="221"/>
      <c r="C447" s="247" t="s">
        <v>527</v>
      </c>
      <c r="D447" s="240"/>
      <c r="E447" s="240"/>
      <c r="F447" s="240"/>
      <c r="G447" s="240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2"/>
      <c r="Z447" s="212"/>
      <c r="AA447" s="212"/>
      <c r="AB447" s="212"/>
      <c r="AC447" s="212"/>
      <c r="AD447" s="212"/>
      <c r="AE447" s="212"/>
      <c r="AF447" s="212"/>
      <c r="AG447" s="212" t="s">
        <v>155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20"/>
      <c r="B448" s="221"/>
      <c r="C448" s="258" t="s">
        <v>522</v>
      </c>
      <c r="D448" s="253"/>
      <c r="E448" s="254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194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20"/>
      <c r="B449" s="221"/>
      <c r="C449" s="258" t="s">
        <v>523</v>
      </c>
      <c r="D449" s="253"/>
      <c r="E449" s="254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194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20"/>
      <c r="B450" s="221"/>
      <c r="C450" s="258" t="s">
        <v>524</v>
      </c>
      <c r="D450" s="253"/>
      <c r="E450" s="254">
        <v>1.5258799999999999</v>
      </c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12"/>
      <c r="Z450" s="212"/>
      <c r="AA450" s="212"/>
      <c r="AB450" s="212"/>
      <c r="AC450" s="212"/>
      <c r="AD450" s="212"/>
      <c r="AE450" s="212"/>
      <c r="AF450" s="212"/>
      <c r="AG450" s="212" t="s">
        <v>194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20"/>
      <c r="B451" s="221"/>
      <c r="C451" s="248"/>
      <c r="D451" s="242"/>
      <c r="E451" s="242"/>
      <c r="F451" s="242"/>
      <c r="G451" s="242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12"/>
      <c r="Z451" s="212"/>
      <c r="AA451" s="212"/>
      <c r="AB451" s="212"/>
      <c r="AC451" s="212"/>
      <c r="AD451" s="212"/>
      <c r="AE451" s="212"/>
      <c r="AF451" s="212"/>
      <c r="AG451" s="212" t="s">
        <v>156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32">
        <v>78</v>
      </c>
      <c r="B452" s="233" t="s">
        <v>528</v>
      </c>
      <c r="C452" s="246" t="s">
        <v>529</v>
      </c>
      <c r="D452" s="234" t="s">
        <v>221</v>
      </c>
      <c r="E452" s="235">
        <v>28.991759999999999</v>
      </c>
      <c r="F452" s="236"/>
      <c r="G452" s="237">
        <f>ROUND(E452*F452,2)</f>
        <v>0</v>
      </c>
      <c r="H452" s="236"/>
      <c r="I452" s="237">
        <f>ROUND(E452*H452,2)</f>
        <v>0</v>
      </c>
      <c r="J452" s="236"/>
      <c r="K452" s="237">
        <f>ROUND(E452*J452,2)</f>
        <v>0</v>
      </c>
      <c r="L452" s="237">
        <v>21</v>
      </c>
      <c r="M452" s="237">
        <f>G452*(1+L452/100)</f>
        <v>0</v>
      </c>
      <c r="N452" s="237">
        <v>0</v>
      </c>
      <c r="O452" s="237">
        <f>ROUND(E452*N452,2)</f>
        <v>0</v>
      </c>
      <c r="P452" s="237">
        <v>0</v>
      </c>
      <c r="Q452" s="237">
        <f>ROUND(E452*P452,2)</f>
        <v>0</v>
      </c>
      <c r="R452" s="237" t="s">
        <v>342</v>
      </c>
      <c r="S452" s="237" t="s">
        <v>150</v>
      </c>
      <c r="T452" s="238" t="s">
        <v>214</v>
      </c>
      <c r="U452" s="223">
        <v>0</v>
      </c>
      <c r="V452" s="223">
        <f>ROUND(E452*U452,2)</f>
        <v>0</v>
      </c>
      <c r="W452" s="223"/>
      <c r="X452" s="223" t="s">
        <v>515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516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20"/>
      <c r="B453" s="221"/>
      <c r="C453" s="258" t="s">
        <v>522</v>
      </c>
      <c r="D453" s="253"/>
      <c r="E453" s="254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194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20"/>
      <c r="B454" s="221"/>
      <c r="C454" s="258" t="s">
        <v>523</v>
      </c>
      <c r="D454" s="253"/>
      <c r="E454" s="254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194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20"/>
      <c r="B455" s="221"/>
      <c r="C455" s="258" t="s">
        <v>530</v>
      </c>
      <c r="D455" s="253"/>
      <c r="E455" s="254">
        <v>28.991759999999999</v>
      </c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194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20"/>
      <c r="B456" s="221"/>
      <c r="C456" s="248"/>
      <c r="D456" s="242"/>
      <c r="E456" s="242"/>
      <c r="F456" s="242"/>
      <c r="G456" s="242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12"/>
      <c r="Z456" s="212"/>
      <c r="AA456" s="212"/>
      <c r="AB456" s="212"/>
      <c r="AC456" s="212"/>
      <c r="AD456" s="212"/>
      <c r="AE456" s="212"/>
      <c r="AF456" s="212"/>
      <c r="AG456" s="212" t="s">
        <v>156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32">
        <v>79</v>
      </c>
      <c r="B457" s="233" t="s">
        <v>531</v>
      </c>
      <c r="C457" s="246" t="s">
        <v>532</v>
      </c>
      <c r="D457" s="234" t="s">
        <v>221</v>
      </c>
      <c r="E457" s="235">
        <v>1.5258799999999999</v>
      </c>
      <c r="F457" s="236"/>
      <c r="G457" s="237">
        <f>ROUND(E457*F457,2)</f>
        <v>0</v>
      </c>
      <c r="H457" s="236"/>
      <c r="I457" s="237">
        <f>ROUND(E457*H457,2)</f>
        <v>0</v>
      </c>
      <c r="J457" s="236"/>
      <c r="K457" s="237">
        <f>ROUND(E457*J457,2)</f>
        <v>0</v>
      </c>
      <c r="L457" s="237">
        <v>21</v>
      </c>
      <c r="M457" s="237">
        <f>G457*(1+L457/100)</f>
        <v>0</v>
      </c>
      <c r="N457" s="237">
        <v>0</v>
      </c>
      <c r="O457" s="237">
        <f>ROUND(E457*N457,2)</f>
        <v>0</v>
      </c>
      <c r="P457" s="237">
        <v>0</v>
      </c>
      <c r="Q457" s="237">
        <f>ROUND(E457*P457,2)</f>
        <v>0</v>
      </c>
      <c r="R457" s="237" t="s">
        <v>342</v>
      </c>
      <c r="S457" s="237" t="s">
        <v>150</v>
      </c>
      <c r="T457" s="238" t="s">
        <v>214</v>
      </c>
      <c r="U457" s="223">
        <v>0.94199999999999995</v>
      </c>
      <c r="V457" s="223">
        <f>ROUND(E457*U457,2)</f>
        <v>1.44</v>
      </c>
      <c r="W457" s="223"/>
      <c r="X457" s="223" t="s">
        <v>515</v>
      </c>
      <c r="Y457" s="212"/>
      <c r="Z457" s="212"/>
      <c r="AA457" s="212"/>
      <c r="AB457" s="212"/>
      <c r="AC457" s="212"/>
      <c r="AD457" s="212"/>
      <c r="AE457" s="212"/>
      <c r="AF457" s="212"/>
      <c r="AG457" s="212" t="s">
        <v>516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20"/>
      <c r="B458" s="221"/>
      <c r="C458" s="247" t="s">
        <v>533</v>
      </c>
      <c r="D458" s="240"/>
      <c r="E458" s="240"/>
      <c r="F458" s="240"/>
      <c r="G458" s="240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155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20"/>
      <c r="B459" s="221"/>
      <c r="C459" s="258" t="s">
        <v>522</v>
      </c>
      <c r="D459" s="253"/>
      <c r="E459" s="254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194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20"/>
      <c r="B460" s="221"/>
      <c r="C460" s="258" t="s">
        <v>523</v>
      </c>
      <c r="D460" s="253"/>
      <c r="E460" s="254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194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20"/>
      <c r="B461" s="221"/>
      <c r="C461" s="258" t="s">
        <v>524</v>
      </c>
      <c r="D461" s="253"/>
      <c r="E461" s="254">
        <v>1.5258799999999999</v>
      </c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194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20"/>
      <c r="B462" s="221"/>
      <c r="C462" s="248"/>
      <c r="D462" s="242"/>
      <c r="E462" s="242"/>
      <c r="F462" s="242"/>
      <c r="G462" s="242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156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ht="22.5" outlineLevel="1" x14ac:dyDescent="0.2">
      <c r="A463" s="232">
        <v>80</v>
      </c>
      <c r="B463" s="233" t="s">
        <v>534</v>
      </c>
      <c r="C463" s="246" t="s">
        <v>535</v>
      </c>
      <c r="D463" s="234" t="s">
        <v>221</v>
      </c>
      <c r="E463" s="235">
        <v>22.88823</v>
      </c>
      <c r="F463" s="236"/>
      <c r="G463" s="237">
        <f>ROUND(E463*F463,2)</f>
        <v>0</v>
      </c>
      <c r="H463" s="236"/>
      <c r="I463" s="237">
        <f>ROUND(E463*H463,2)</f>
        <v>0</v>
      </c>
      <c r="J463" s="236"/>
      <c r="K463" s="237">
        <f>ROUND(E463*J463,2)</f>
        <v>0</v>
      </c>
      <c r="L463" s="237">
        <v>21</v>
      </c>
      <c r="M463" s="237">
        <f>G463*(1+L463/100)</f>
        <v>0</v>
      </c>
      <c r="N463" s="237">
        <v>0</v>
      </c>
      <c r="O463" s="237">
        <f>ROUND(E463*N463,2)</f>
        <v>0</v>
      </c>
      <c r="P463" s="237">
        <v>0</v>
      </c>
      <c r="Q463" s="237">
        <f>ROUND(E463*P463,2)</f>
        <v>0</v>
      </c>
      <c r="R463" s="237" t="s">
        <v>342</v>
      </c>
      <c r="S463" s="237" t="s">
        <v>150</v>
      </c>
      <c r="T463" s="238" t="s">
        <v>214</v>
      </c>
      <c r="U463" s="223">
        <v>0.105</v>
      </c>
      <c r="V463" s="223">
        <f>ROUND(E463*U463,2)</f>
        <v>2.4</v>
      </c>
      <c r="W463" s="223"/>
      <c r="X463" s="223" t="s">
        <v>515</v>
      </c>
      <c r="Y463" s="212"/>
      <c r="Z463" s="212"/>
      <c r="AA463" s="212"/>
      <c r="AB463" s="212"/>
      <c r="AC463" s="212"/>
      <c r="AD463" s="212"/>
      <c r="AE463" s="212"/>
      <c r="AF463" s="212"/>
      <c r="AG463" s="212" t="s">
        <v>516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20"/>
      <c r="B464" s="221"/>
      <c r="C464" s="258" t="s">
        <v>522</v>
      </c>
      <c r="D464" s="253"/>
      <c r="E464" s="254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12"/>
      <c r="Z464" s="212"/>
      <c r="AA464" s="212"/>
      <c r="AB464" s="212"/>
      <c r="AC464" s="212"/>
      <c r="AD464" s="212"/>
      <c r="AE464" s="212"/>
      <c r="AF464" s="212"/>
      <c r="AG464" s="212" t="s">
        <v>194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20"/>
      <c r="B465" s="221"/>
      <c r="C465" s="258" t="s">
        <v>523</v>
      </c>
      <c r="D465" s="253"/>
      <c r="E465" s="254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194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20"/>
      <c r="B466" s="221"/>
      <c r="C466" s="258" t="s">
        <v>536</v>
      </c>
      <c r="D466" s="253"/>
      <c r="E466" s="254">
        <v>22.88823</v>
      </c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12"/>
      <c r="Z466" s="212"/>
      <c r="AA466" s="212"/>
      <c r="AB466" s="212"/>
      <c r="AC466" s="212"/>
      <c r="AD466" s="212"/>
      <c r="AE466" s="212"/>
      <c r="AF466" s="212"/>
      <c r="AG466" s="212" t="s">
        <v>194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20"/>
      <c r="B467" s="221"/>
      <c r="C467" s="248"/>
      <c r="D467" s="242"/>
      <c r="E467" s="242"/>
      <c r="F467" s="242"/>
      <c r="G467" s="242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12"/>
      <c r="Z467" s="212"/>
      <c r="AA467" s="212"/>
      <c r="AB467" s="212"/>
      <c r="AC467" s="212"/>
      <c r="AD467" s="212"/>
      <c r="AE467" s="212"/>
      <c r="AF467" s="212"/>
      <c r="AG467" s="212" t="s">
        <v>156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32">
        <v>81</v>
      </c>
      <c r="B468" s="233" t="s">
        <v>537</v>
      </c>
      <c r="C468" s="246" t="s">
        <v>538</v>
      </c>
      <c r="D468" s="234" t="s">
        <v>221</v>
      </c>
      <c r="E468" s="235">
        <v>1.5258799999999999</v>
      </c>
      <c r="F468" s="236"/>
      <c r="G468" s="237">
        <f>ROUND(E468*F468,2)</f>
        <v>0</v>
      </c>
      <c r="H468" s="236"/>
      <c r="I468" s="237">
        <f>ROUND(E468*H468,2)</f>
        <v>0</v>
      </c>
      <c r="J468" s="236"/>
      <c r="K468" s="237">
        <f>ROUND(E468*J468,2)</f>
        <v>0</v>
      </c>
      <c r="L468" s="237">
        <v>21</v>
      </c>
      <c r="M468" s="237">
        <f>G468*(1+L468/100)</f>
        <v>0</v>
      </c>
      <c r="N468" s="237">
        <v>0</v>
      </c>
      <c r="O468" s="237">
        <f>ROUND(E468*N468,2)</f>
        <v>0</v>
      </c>
      <c r="P468" s="237">
        <v>0</v>
      </c>
      <c r="Q468" s="237">
        <f>ROUND(E468*P468,2)</f>
        <v>0</v>
      </c>
      <c r="R468" s="237"/>
      <c r="S468" s="237" t="s">
        <v>166</v>
      </c>
      <c r="T468" s="238" t="s">
        <v>151</v>
      </c>
      <c r="U468" s="223">
        <v>0</v>
      </c>
      <c r="V468" s="223">
        <f>ROUND(E468*U468,2)</f>
        <v>0</v>
      </c>
      <c r="W468" s="223"/>
      <c r="X468" s="223" t="s">
        <v>515</v>
      </c>
      <c r="Y468" s="212"/>
      <c r="Z468" s="212"/>
      <c r="AA468" s="212"/>
      <c r="AB468" s="212"/>
      <c r="AC468" s="212"/>
      <c r="AD468" s="212"/>
      <c r="AE468" s="212"/>
      <c r="AF468" s="212"/>
      <c r="AG468" s="212" t="s">
        <v>516</v>
      </c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20"/>
      <c r="B469" s="221"/>
      <c r="C469" s="258" t="s">
        <v>522</v>
      </c>
      <c r="D469" s="253"/>
      <c r="E469" s="254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12"/>
      <c r="Z469" s="212"/>
      <c r="AA469" s="212"/>
      <c r="AB469" s="212"/>
      <c r="AC469" s="212"/>
      <c r="AD469" s="212"/>
      <c r="AE469" s="212"/>
      <c r="AF469" s="212"/>
      <c r="AG469" s="212" t="s">
        <v>194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20"/>
      <c r="B470" s="221"/>
      <c r="C470" s="258" t="s">
        <v>523</v>
      </c>
      <c r="D470" s="253"/>
      <c r="E470" s="254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194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20"/>
      <c r="B471" s="221"/>
      <c r="C471" s="258" t="s">
        <v>524</v>
      </c>
      <c r="D471" s="253"/>
      <c r="E471" s="254">
        <v>1.5258799999999999</v>
      </c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12"/>
      <c r="Z471" s="212"/>
      <c r="AA471" s="212"/>
      <c r="AB471" s="212"/>
      <c r="AC471" s="212"/>
      <c r="AD471" s="212"/>
      <c r="AE471" s="212"/>
      <c r="AF471" s="212"/>
      <c r="AG471" s="212" t="s">
        <v>194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20"/>
      <c r="B472" s="221"/>
      <c r="C472" s="248"/>
      <c r="D472" s="242"/>
      <c r="E472" s="242"/>
      <c r="F472" s="242"/>
      <c r="G472" s="242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156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x14ac:dyDescent="0.2">
      <c r="A473" s="3"/>
      <c r="B473" s="4"/>
      <c r="C473" s="250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AE473">
        <v>15</v>
      </c>
      <c r="AF473">
        <v>21</v>
      </c>
      <c r="AG473" t="s">
        <v>132</v>
      </c>
    </row>
    <row r="474" spans="1:60" x14ac:dyDescent="0.2">
      <c r="A474" s="215"/>
      <c r="B474" s="216" t="s">
        <v>29</v>
      </c>
      <c r="C474" s="251"/>
      <c r="D474" s="217"/>
      <c r="E474" s="218"/>
      <c r="F474" s="218"/>
      <c r="G474" s="244">
        <f>G8+G27+G79+G106+G145+G151+G160+G200+G260+G267+G282+G301+G315+G354+G382+G391+G398+G427+G435</f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AE474">
        <f>SUMIF(L7:L472,AE473,G7:G472)</f>
        <v>0</v>
      </c>
      <c r="AF474">
        <f>SUMIF(L7:L472,AF473,G7:G472)</f>
        <v>0</v>
      </c>
      <c r="AG474" t="s">
        <v>179</v>
      </c>
    </row>
    <row r="475" spans="1:60" x14ac:dyDescent="0.2">
      <c r="A475" s="219" t="s">
        <v>180</v>
      </c>
      <c r="B475" s="219"/>
      <c r="C475" s="250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 x14ac:dyDescent="0.2">
      <c r="A476" s="3"/>
      <c r="B476" s="4" t="s">
        <v>181</v>
      </c>
      <c r="C476" s="250" t="s">
        <v>182</v>
      </c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AG476" t="s">
        <v>183</v>
      </c>
    </row>
    <row r="477" spans="1:60" x14ac:dyDescent="0.2">
      <c r="A477" s="3"/>
      <c r="B477" s="4" t="s">
        <v>184</v>
      </c>
      <c r="C477" s="250" t="s">
        <v>185</v>
      </c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AG477" t="s">
        <v>186</v>
      </c>
    </row>
    <row r="478" spans="1:60" x14ac:dyDescent="0.2">
      <c r="A478" s="3"/>
      <c r="B478" s="4"/>
      <c r="C478" s="250" t="s">
        <v>187</v>
      </c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AG478" t="s">
        <v>188</v>
      </c>
    </row>
    <row r="479" spans="1:60" x14ac:dyDescent="0.2">
      <c r="A479" s="3"/>
      <c r="B479" s="4"/>
      <c r="C479" s="250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60" x14ac:dyDescent="0.2">
      <c r="C480" s="252"/>
      <c r="D480" s="10"/>
      <c r="AG480" t="s">
        <v>189</v>
      </c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29F" sheet="1"/>
  <mergeCells count="132">
    <mergeCell ref="C467:G467"/>
    <mergeCell ref="C472:G472"/>
    <mergeCell ref="C445:G445"/>
    <mergeCell ref="C447:G447"/>
    <mergeCell ref="C451:G451"/>
    <mergeCell ref="C456:G456"/>
    <mergeCell ref="C458:G458"/>
    <mergeCell ref="C462:G462"/>
    <mergeCell ref="C434:G434"/>
    <mergeCell ref="C437:G437"/>
    <mergeCell ref="C438:G438"/>
    <mergeCell ref="C439:G439"/>
    <mergeCell ref="C440:G440"/>
    <mergeCell ref="C441:G441"/>
    <mergeCell ref="C390:G390"/>
    <mergeCell ref="C393:G393"/>
    <mergeCell ref="C394:G394"/>
    <mergeCell ref="C397:G397"/>
    <mergeCell ref="C403:G403"/>
    <mergeCell ref="C426:G426"/>
    <mergeCell ref="C373:G373"/>
    <mergeCell ref="C378:G378"/>
    <mergeCell ref="C380:G380"/>
    <mergeCell ref="C381:G381"/>
    <mergeCell ref="C387:G387"/>
    <mergeCell ref="C389:G389"/>
    <mergeCell ref="C352:G352"/>
    <mergeCell ref="C353:G353"/>
    <mergeCell ref="C359:G359"/>
    <mergeCell ref="C366:G366"/>
    <mergeCell ref="C368:G368"/>
    <mergeCell ref="C369:G369"/>
    <mergeCell ref="C314:G314"/>
    <mergeCell ref="C326:G326"/>
    <mergeCell ref="C331:G331"/>
    <mergeCell ref="C340:G340"/>
    <mergeCell ref="C345:G345"/>
    <mergeCell ref="C350:G350"/>
    <mergeCell ref="C292:G292"/>
    <mergeCell ref="C297:G297"/>
    <mergeCell ref="C299:G299"/>
    <mergeCell ref="C300:G300"/>
    <mergeCell ref="C311:G311"/>
    <mergeCell ref="C313:G313"/>
    <mergeCell ref="C270:G270"/>
    <mergeCell ref="C274:G274"/>
    <mergeCell ref="C276:G276"/>
    <mergeCell ref="C277:G277"/>
    <mergeCell ref="C281:G281"/>
    <mergeCell ref="C287:G287"/>
    <mergeCell ref="C253:G253"/>
    <mergeCell ref="C257:G257"/>
    <mergeCell ref="C259:G259"/>
    <mergeCell ref="C262:G262"/>
    <mergeCell ref="C266:G266"/>
    <mergeCell ref="C269:G269"/>
    <mergeCell ref="C235:G235"/>
    <mergeCell ref="C238:G238"/>
    <mergeCell ref="C240:G240"/>
    <mergeCell ref="C241:G241"/>
    <mergeCell ref="C245:G245"/>
    <mergeCell ref="C249:G249"/>
    <mergeCell ref="C222:G222"/>
    <mergeCell ref="C226:G226"/>
    <mergeCell ref="C228:G228"/>
    <mergeCell ref="C229:G229"/>
    <mergeCell ref="C232:G232"/>
    <mergeCell ref="C234:G234"/>
    <mergeCell ref="C202:G202"/>
    <mergeCell ref="C205:G205"/>
    <mergeCell ref="C207:G207"/>
    <mergeCell ref="C210:G210"/>
    <mergeCell ref="C214:G214"/>
    <mergeCell ref="C218:G218"/>
    <mergeCell ref="C186:G186"/>
    <mergeCell ref="C191:G191"/>
    <mergeCell ref="C193:G193"/>
    <mergeCell ref="C195:G195"/>
    <mergeCell ref="C197:G197"/>
    <mergeCell ref="C199:G199"/>
    <mergeCell ref="C173:G173"/>
    <mergeCell ref="C174:G174"/>
    <mergeCell ref="C177:G177"/>
    <mergeCell ref="C179:G179"/>
    <mergeCell ref="C180:G180"/>
    <mergeCell ref="C183:G183"/>
    <mergeCell ref="C150:G150"/>
    <mergeCell ref="C159:G159"/>
    <mergeCell ref="C165:G165"/>
    <mergeCell ref="C167:G167"/>
    <mergeCell ref="C168:G168"/>
    <mergeCell ref="C171:G171"/>
    <mergeCell ref="C116:G116"/>
    <mergeCell ref="C120:G120"/>
    <mergeCell ref="C128:G128"/>
    <mergeCell ref="C132:G132"/>
    <mergeCell ref="C136:G136"/>
    <mergeCell ref="C144:G144"/>
    <mergeCell ref="C97:G97"/>
    <mergeCell ref="C101:G101"/>
    <mergeCell ref="C105:G105"/>
    <mergeCell ref="C108:G108"/>
    <mergeCell ref="C111:G111"/>
    <mergeCell ref="C113:G113"/>
    <mergeCell ref="C70:G70"/>
    <mergeCell ref="C73:G73"/>
    <mergeCell ref="C78:G78"/>
    <mergeCell ref="C85:G85"/>
    <mergeCell ref="C89:G89"/>
    <mergeCell ref="C93:G93"/>
    <mergeCell ref="C55:G55"/>
    <mergeCell ref="C58:G58"/>
    <mergeCell ref="C60:G60"/>
    <mergeCell ref="C63:G63"/>
    <mergeCell ref="C65:G65"/>
    <mergeCell ref="C68:G68"/>
    <mergeCell ref="C39:G39"/>
    <mergeCell ref="C42:G42"/>
    <mergeCell ref="C44:G44"/>
    <mergeCell ref="C48:G48"/>
    <mergeCell ref="C50:G50"/>
    <mergeCell ref="C53:G53"/>
    <mergeCell ref="A1:G1"/>
    <mergeCell ref="C2:G2"/>
    <mergeCell ref="C3:G3"/>
    <mergeCell ref="C4:G4"/>
    <mergeCell ref="A475:B475"/>
    <mergeCell ref="C26:G26"/>
    <mergeCell ref="C29:G29"/>
    <mergeCell ref="C32:G32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119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123</v>
      </c>
    </row>
    <row r="5" spans="1:60" x14ac:dyDescent="0.2">
      <c r="D5" s="10"/>
    </row>
    <row r="6" spans="1:60" ht="38.25" x14ac:dyDescent="0.2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29</v>
      </c>
      <c r="H6" s="211" t="s">
        <v>30</v>
      </c>
      <c r="I6" s="211" t="s">
        <v>130</v>
      </c>
      <c r="J6" s="211" t="s">
        <v>31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145</v>
      </c>
      <c r="B8" s="227" t="s">
        <v>94</v>
      </c>
      <c r="C8" s="245" t="s">
        <v>95</v>
      </c>
      <c r="D8" s="228"/>
      <c r="E8" s="229"/>
      <c r="F8" s="230"/>
      <c r="G8" s="230">
        <f>SUMIF(AG9:AG45,"&lt;&gt;NOR",G9:G45)</f>
        <v>0</v>
      </c>
      <c r="H8" s="230"/>
      <c r="I8" s="230">
        <f>SUM(I9:I45)</f>
        <v>0</v>
      </c>
      <c r="J8" s="230"/>
      <c r="K8" s="230">
        <f>SUM(K9:K45)</f>
        <v>0</v>
      </c>
      <c r="L8" s="230"/>
      <c r="M8" s="230">
        <f>SUM(M9:M45)</f>
        <v>0</v>
      </c>
      <c r="N8" s="230"/>
      <c r="O8" s="230">
        <f>SUM(O9:O45)</f>
        <v>0.01</v>
      </c>
      <c r="P8" s="230"/>
      <c r="Q8" s="230">
        <f>SUM(Q9:Q45)</f>
        <v>0.03</v>
      </c>
      <c r="R8" s="230"/>
      <c r="S8" s="230"/>
      <c r="T8" s="231"/>
      <c r="U8" s="225"/>
      <c r="V8" s="225">
        <f>SUM(V9:V45)</f>
        <v>31.240000000000002</v>
      </c>
      <c r="W8" s="225"/>
      <c r="X8" s="225"/>
      <c r="AG8" t="s">
        <v>146</v>
      </c>
    </row>
    <row r="9" spans="1:60" outlineLevel="1" x14ac:dyDescent="0.2">
      <c r="A9" s="232">
        <v>1</v>
      </c>
      <c r="B9" s="233" t="s">
        <v>539</v>
      </c>
      <c r="C9" s="246" t="s">
        <v>540</v>
      </c>
      <c r="D9" s="234" t="s">
        <v>254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1.4919999999999999E-2</v>
      </c>
      <c r="Q9" s="237">
        <f>ROUND(E9*P9,2)</f>
        <v>0.03</v>
      </c>
      <c r="R9" s="237" t="s">
        <v>541</v>
      </c>
      <c r="S9" s="237" t="s">
        <v>150</v>
      </c>
      <c r="T9" s="238" t="s">
        <v>214</v>
      </c>
      <c r="U9" s="223">
        <v>0.41299999999999998</v>
      </c>
      <c r="V9" s="223">
        <f>ROUND(E9*U9,2)</f>
        <v>0.83</v>
      </c>
      <c r="W9" s="223"/>
      <c r="X9" s="223" t="s">
        <v>191</v>
      </c>
      <c r="Y9" s="212"/>
      <c r="Z9" s="212"/>
      <c r="AA9" s="212"/>
      <c r="AB9" s="212"/>
      <c r="AC9" s="212"/>
      <c r="AD9" s="212"/>
      <c r="AE9" s="212"/>
      <c r="AF9" s="212"/>
      <c r="AG9" s="212" t="s">
        <v>192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59" t="s">
        <v>542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216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48"/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156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2">
        <v>2</v>
      </c>
      <c r="B12" s="233" t="s">
        <v>543</v>
      </c>
      <c r="C12" s="246" t="s">
        <v>544</v>
      </c>
      <c r="D12" s="234" t="s">
        <v>254</v>
      </c>
      <c r="E12" s="235">
        <v>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5.1999999999999995E-4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541</v>
      </c>
      <c r="S12" s="237" t="s">
        <v>150</v>
      </c>
      <c r="T12" s="238" t="s">
        <v>214</v>
      </c>
      <c r="U12" s="223">
        <v>0.52900000000000003</v>
      </c>
      <c r="V12" s="223">
        <f>ROUND(E12*U12,2)</f>
        <v>2.12</v>
      </c>
      <c r="W12" s="223"/>
      <c r="X12" s="223" t="s">
        <v>191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192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0"/>
      <c r="B13" s="221"/>
      <c r="C13" s="259" t="s">
        <v>545</v>
      </c>
      <c r="D13" s="255"/>
      <c r="E13" s="255"/>
      <c r="F13" s="255"/>
      <c r="G13" s="255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216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48"/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156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2">
        <v>3</v>
      </c>
      <c r="B15" s="233" t="s">
        <v>546</v>
      </c>
      <c r="C15" s="246" t="s">
        <v>547</v>
      </c>
      <c r="D15" s="234" t="s">
        <v>212</v>
      </c>
      <c r="E15" s="235">
        <v>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541</v>
      </c>
      <c r="S15" s="237" t="s">
        <v>150</v>
      </c>
      <c r="T15" s="238" t="s">
        <v>214</v>
      </c>
      <c r="U15" s="223">
        <v>0.17399999999999999</v>
      </c>
      <c r="V15" s="223">
        <f>ROUND(E15*U15,2)</f>
        <v>0.35</v>
      </c>
      <c r="W15" s="223"/>
      <c r="X15" s="223" t="s">
        <v>191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59" t="s">
        <v>548</v>
      </c>
      <c r="D16" s="255"/>
      <c r="E16" s="255"/>
      <c r="F16" s="255"/>
      <c r="G16" s="255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216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0"/>
      <c r="B17" s="221"/>
      <c r="C17" s="248"/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156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2">
        <v>4</v>
      </c>
      <c r="B18" s="233" t="s">
        <v>549</v>
      </c>
      <c r="C18" s="246" t="s">
        <v>550</v>
      </c>
      <c r="D18" s="234" t="s">
        <v>254</v>
      </c>
      <c r="E18" s="235">
        <v>4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541</v>
      </c>
      <c r="S18" s="237" t="s">
        <v>150</v>
      </c>
      <c r="T18" s="238" t="s">
        <v>214</v>
      </c>
      <c r="U18" s="223">
        <v>4.8000000000000001E-2</v>
      </c>
      <c r="V18" s="223">
        <f>ROUND(E18*U18,2)</f>
        <v>0.19</v>
      </c>
      <c r="W18" s="223"/>
      <c r="X18" s="223" t="s">
        <v>191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49"/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156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2">
        <v>5</v>
      </c>
      <c r="B20" s="233" t="s">
        <v>551</v>
      </c>
      <c r="C20" s="246" t="s">
        <v>552</v>
      </c>
      <c r="D20" s="234" t="s">
        <v>221</v>
      </c>
      <c r="E20" s="235">
        <v>2.9839999999999998E-2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541</v>
      </c>
      <c r="S20" s="237" t="s">
        <v>150</v>
      </c>
      <c r="T20" s="238" t="s">
        <v>214</v>
      </c>
      <c r="U20" s="223">
        <v>4.1550000000000002</v>
      </c>
      <c r="V20" s="223">
        <f>ROUND(E20*U20,2)</f>
        <v>0.12</v>
      </c>
      <c r="W20" s="223"/>
      <c r="X20" s="223" t="s">
        <v>191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0"/>
      <c r="B21" s="221"/>
      <c r="C21" s="259" t="s">
        <v>553</v>
      </c>
      <c r="D21" s="255"/>
      <c r="E21" s="255"/>
      <c r="F21" s="255"/>
      <c r="G21" s="255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216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48"/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156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32">
        <v>6</v>
      </c>
      <c r="B23" s="233" t="s">
        <v>554</v>
      </c>
      <c r="C23" s="246" t="s">
        <v>555</v>
      </c>
      <c r="D23" s="234" t="s">
        <v>212</v>
      </c>
      <c r="E23" s="235">
        <v>2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2.7999999999999998E-4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541</v>
      </c>
      <c r="S23" s="237" t="s">
        <v>150</v>
      </c>
      <c r="T23" s="238" t="s">
        <v>214</v>
      </c>
      <c r="U23" s="223">
        <v>0.246</v>
      </c>
      <c r="V23" s="223">
        <f>ROUND(E23*U23,2)</f>
        <v>0.49</v>
      </c>
      <c r="W23" s="223"/>
      <c r="X23" s="223" t="s">
        <v>191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47" t="s">
        <v>556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0"/>
      <c r="B25" s="221"/>
      <c r="C25" s="248"/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156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2">
        <v>7</v>
      </c>
      <c r="B26" s="233" t="s">
        <v>557</v>
      </c>
      <c r="C26" s="246" t="s">
        <v>558</v>
      </c>
      <c r="D26" s="234" t="s">
        <v>0</v>
      </c>
      <c r="E26" s="235">
        <v>185.4572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541</v>
      </c>
      <c r="S26" s="237" t="s">
        <v>150</v>
      </c>
      <c r="T26" s="238" t="s">
        <v>214</v>
      </c>
      <c r="U26" s="223">
        <v>0</v>
      </c>
      <c r="V26" s="223">
        <f>ROUND(E26*U26,2)</f>
        <v>0</v>
      </c>
      <c r="W26" s="223"/>
      <c r="X26" s="223" t="s">
        <v>191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59" t="s">
        <v>559</v>
      </c>
      <c r="D27" s="255"/>
      <c r="E27" s="255"/>
      <c r="F27" s="255"/>
      <c r="G27" s="255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216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48"/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156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2">
        <v>8</v>
      </c>
      <c r="B29" s="233" t="s">
        <v>560</v>
      </c>
      <c r="C29" s="246" t="s">
        <v>561</v>
      </c>
      <c r="D29" s="234" t="s">
        <v>212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166</v>
      </c>
      <c r="T29" s="238" t="s">
        <v>151</v>
      </c>
      <c r="U29" s="223">
        <v>0</v>
      </c>
      <c r="V29" s="223">
        <f>ROUND(E29*U29,2)</f>
        <v>0</v>
      </c>
      <c r="W29" s="223"/>
      <c r="X29" s="223" t="s">
        <v>191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49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156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2">
        <v>9</v>
      </c>
      <c r="B31" s="233" t="s">
        <v>562</v>
      </c>
      <c r="C31" s="246" t="s">
        <v>563</v>
      </c>
      <c r="D31" s="234" t="s">
        <v>212</v>
      </c>
      <c r="E31" s="235">
        <v>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/>
      <c r="S31" s="237" t="s">
        <v>166</v>
      </c>
      <c r="T31" s="238" t="s">
        <v>151</v>
      </c>
      <c r="U31" s="223">
        <v>0</v>
      </c>
      <c r="V31" s="223">
        <f>ROUND(E31*U31,2)</f>
        <v>0</v>
      </c>
      <c r="W31" s="223"/>
      <c r="X31" s="223" t="s">
        <v>191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49"/>
      <c r="D32" s="243"/>
      <c r="E32" s="243"/>
      <c r="F32" s="243"/>
      <c r="G32" s="24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156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2">
        <v>10</v>
      </c>
      <c r="B33" s="233" t="s">
        <v>564</v>
      </c>
      <c r="C33" s="246" t="s">
        <v>565</v>
      </c>
      <c r="D33" s="234" t="s">
        <v>212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7.0200000000000002E-3</v>
      </c>
      <c r="O33" s="237">
        <f>ROUND(E33*N33,2)</f>
        <v>0.01</v>
      </c>
      <c r="P33" s="237">
        <v>0</v>
      </c>
      <c r="Q33" s="237">
        <f>ROUND(E33*P33,2)</f>
        <v>0</v>
      </c>
      <c r="R33" s="237"/>
      <c r="S33" s="237" t="s">
        <v>166</v>
      </c>
      <c r="T33" s="238" t="s">
        <v>151</v>
      </c>
      <c r="U33" s="223">
        <v>0.80400000000000005</v>
      </c>
      <c r="V33" s="223">
        <f>ROUND(E33*U33,2)</f>
        <v>0.8</v>
      </c>
      <c r="W33" s="223"/>
      <c r="X33" s="223" t="s">
        <v>191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49"/>
      <c r="D34" s="243"/>
      <c r="E34" s="243"/>
      <c r="F34" s="243"/>
      <c r="G34" s="24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156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2">
        <v>11</v>
      </c>
      <c r="B35" s="233" t="s">
        <v>566</v>
      </c>
      <c r="C35" s="246" t="s">
        <v>567</v>
      </c>
      <c r="D35" s="234" t="s">
        <v>254</v>
      </c>
      <c r="E35" s="235">
        <v>4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1.0000000000000001E-5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166</v>
      </c>
      <c r="T35" s="238" t="s">
        <v>151</v>
      </c>
      <c r="U35" s="223">
        <v>6.2E-2</v>
      </c>
      <c r="V35" s="223">
        <f>ROUND(E35*U35,2)</f>
        <v>0.25</v>
      </c>
      <c r="W35" s="223"/>
      <c r="X35" s="223" t="s">
        <v>191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192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49"/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156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2">
        <v>12</v>
      </c>
      <c r="B37" s="233" t="s">
        <v>568</v>
      </c>
      <c r="C37" s="246" t="s">
        <v>569</v>
      </c>
      <c r="D37" s="234" t="s">
        <v>212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6.9999999999999999E-4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166</v>
      </c>
      <c r="T37" s="238" t="s">
        <v>151</v>
      </c>
      <c r="U37" s="223">
        <v>0.37</v>
      </c>
      <c r="V37" s="223">
        <f>ROUND(E37*U37,2)</f>
        <v>0.37</v>
      </c>
      <c r="W37" s="223"/>
      <c r="X37" s="223" t="s">
        <v>191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192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47" t="s">
        <v>570</v>
      </c>
      <c r="D38" s="240"/>
      <c r="E38" s="240"/>
      <c r="F38" s="240"/>
      <c r="G38" s="24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48"/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156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2">
        <v>13</v>
      </c>
      <c r="B40" s="233" t="s">
        <v>571</v>
      </c>
      <c r="C40" s="246" t="s">
        <v>572</v>
      </c>
      <c r="D40" s="234" t="s">
        <v>573</v>
      </c>
      <c r="E40" s="235">
        <v>4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1.06E-3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464</v>
      </c>
      <c r="S40" s="237" t="s">
        <v>150</v>
      </c>
      <c r="T40" s="238" t="s">
        <v>214</v>
      </c>
      <c r="U40" s="223">
        <v>0.42918000000000001</v>
      </c>
      <c r="V40" s="223">
        <f>ROUND(E40*U40,2)</f>
        <v>1.72</v>
      </c>
      <c r="W40" s="223"/>
      <c r="X40" s="223" t="s">
        <v>465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466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0"/>
      <c r="B41" s="221"/>
      <c r="C41" s="247" t="s">
        <v>574</v>
      </c>
      <c r="D41" s="240"/>
      <c r="E41" s="240"/>
      <c r="F41" s="240"/>
      <c r="G41" s="240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0"/>
      <c r="B42" s="221"/>
      <c r="C42" s="248"/>
      <c r="D42" s="242"/>
      <c r="E42" s="242"/>
      <c r="F42" s="242"/>
      <c r="G42" s="242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156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2">
        <v>14</v>
      </c>
      <c r="B43" s="233" t="s">
        <v>575</v>
      </c>
      <c r="C43" s="246" t="s">
        <v>576</v>
      </c>
      <c r="D43" s="234" t="s">
        <v>577</v>
      </c>
      <c r="E43" s="235">
        <v>24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578</v>
      </c>
      <c r="S43" s="237" t="s">
        <v>150</v>
      </c>
      <c r="T43" s="238" t="s">
        <v>151</v>
      </c>
      <c r="U43" s="223">
        <v>1</v>
      </c>
      <c r="V43" s="223">
        <f>ROUND(E43*U43,2)</f>
        <v>24</v>
      </c>
      <c r="W43" s="223"/>
      <c r="X43" s="223" t="s">
        <v>332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333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47" t="s">
        <v>579</v>
      </c>
      <c r="D44" s="240"/>
      <c r="E44" s="240"/>
      <c r="F44" s="240"/>
      <c r="G44" s="24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48"/>
      <c r="D45" s="242"/>
      <c r="E45" s="242"/>
      <c r="F45" s="242"/>
      <c r="G45" s="242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156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26" t="s">
        <v>145</v>
      </c>
      <c r="B46" s="227" t="s">
        <v>96</v>
      </c>
      <c r="C46" s="245" t="s">
        <v>97</v>
      </c>
      <c r="D46" s="228"/>
      <c r="E46" s="229"/>
      <c r="F46" s="230"/>
      <c r="G46" s="230">
        <f>SUMIF(AG47:AG59,"&lt;&gt;NOR",G47:G59)</f>
        <v>0</v>
      </c>
      <c r="H46" s="230"/>
      <c r="I46" s="230">
        <f>SUM(I47:I59)</f>
        <v>0</v>
      </c>
      <c r="J46" s="230"/>
      <c r="K46" s="230">
        <f>SUM(K47:K59)</f>
        <v>0</v>
      </c>
      <c r="L46" s="230"/>
      <c r="M46" s="230">
        <f>SUM(M47:M59)</f>
        <v>0</v>
      </c>
      <c r="N46" s="230"/>
      <c r="O46" s="230">
        <f>SUM(O47:O59)</f>
        <v>0</v>
      </c>
      <c r="P46" s="230"/>
      <c r="Q46" s="230">
        <f>SUM(Q47:Q59)</f>
        <v>0</v>
      </c>
      <c r="R46" s="230"/>
      <c r="S46" s="230"/>
      <c r="T46" s="231"/>
      <c r="U46" s="225"/>
      <c r="V46" s="225">
        <f>SUM(V47:V59)</f>
        <v>1.1400000000000001</v>
      </c>
      <c r="W46" s="225"/>
      <c r="X46" s="225"/>
      <c r="AG46" t="s">
        <v>146</v>
      </c>
    </row>
    <row r="47" spans="1:60" outlineLevel="1" x14ac:dyDescent="0.2">
      <c r="A47" s="232">
        <v>15</v>
      </c>
      <c r="B47" s="233" t="s">
        <v>580</v>
      </c>
      <c r="C47" s="246" t="s">
        <v>581</v>
      </c>
      <c r="D47" s="234" t="s">
        <v>212</v>
      </c>
      <c r="E47" s="235">
        <v>1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1.8000000000000001E-4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541</v>
      </c>
      <c r="S47" s="237" t="s">
        <v>150</v>
      </c>
      <c r="T47" s="238" t="s">
        <v>214</v>
      </c>
      <c r="U47" s="223">
        <v>0.47599999999999998</v>
      </c>
      <c r="V47" s="223">
        <f>ROUND(E47*U47,2)</f>
        <v>0.48</v>
      </c>
      <c r="W47" s="223"/>
      <c r="X47" s="223" t="s">
        <v>191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49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156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2">
        <v>16</v>
      </c>
      <c r="B49" s="233" t="s">
        <v>582</v>
      </c>
      <c r="C49" s="246" t="s">
        <v>583</v>
      </c>
      <c r="D49" s="234" t="s">
        <v>212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1.2999999999999999E-4</v>
      </c>
      <c r="O49" s="237">
        <f>ROUND(E49*N49,2)</f>
        <v>0</v>
      </c>
      <c r="P49" s="237">
        <v>0</v>
      </c>
      <c r="Q49" s="237">
        <f>ROUND(E49*P49,2)</f>
        <v>0</v>
      </c>
      <c r="R49" s="237" t="s">
        <v>541</v>
      </c>
      <c r="S49" s="237" t="s">
        <v>150</v>
      </c>
      <c r="T49" s="238" t="s">
        <v>214</v>
      </c>
      <c r="U49" s="223">
        <v>0.65500000000000003</v>
      </c>
      <c r="V49" s="223">
        <f>ROUND(E49*U49,2)</f>
        <v>0.66</v>
      </c>
      <c r="W49" s="223"/>
      <c r="X49" s="223" t="s">
        <v>191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0"/>
      <c r="B50" s="221"/>
      <c r="C50" s="249"/>
      <c r="D50" s="243"/>
      <c r="E50" s="243"/>
      <c r="F50" s="243"/>
      <c r="G50" s="24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156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2">
        <v>17</v>
      </c>
      <c r="B51" s="233" t="s">
        <v>584</v>
      </c>
      <c r="C51" s="246" t="s">
        <v>585</v>
      </c>
      <c r="D51" s="234" t="s">
        <v>0</v>
      </c>
      <c r="E51" s="235">
        <v>38.380000000000003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541</v>
      </c>
      <c r="S51" s="237" t="s">
        <v>150</v>
      </c>
      <c r="T51" s="238" t="s">
        <v>214</v>
      </c>
      <c r="U51" s="223">
        <v>0</v>
      </c>
      <c r="V51" s="223">
        <f>ROUND(E51*U51,2)</f>
        <v>0</v>
      </c>
      <c r="W51" s="223"/>
      <c r="X51" s="223" t="s">
        <v>191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477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59" t="s">
        <v>474</v>
      </c>
      <c r="D52" s="255"/>
      <c r="E52" s="255"/>
      <c r="F52" s="255"/>
      <c r="G52" s="255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216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48"/>
      <c r="D53" s="242"/>
      <c r="E53" s="242"/>
      <c r="F53" s="242"/>
      <c r="G53" s="242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156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2">
        <v>18</v>
      </c>
      <c r="B54" s="233" t="s">
        <v>586</v>
      </c>
      <c r="C54" s="246" t="s">
        <v>587</v>
      </c>
      <c r="D54" s="234" t="s">
        <v>212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166</v>
      </c>
      <c r="T54" s="238" t="s">
        <v>151</v>
      </c>
      <c r="U54" s="223">
        <v>0</v>
      </c>
      <c r="V54" s="223">
        <f>ROUND(E54*U54,2)</f>
        <v>0</v>
      </c>
      <c r="W54" s="223"/>
      <c r="X54" s="223" t="s">
        <v>191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192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0"/>
      <c r="B55" s="221"/>
      <c r="C55" s="249"/>
      <c r="D55" s="243"/>
      <c r="E55" s="243"/>
      <c r="F55" s="243"/>
      <c r="G55" s="24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156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2">
        <v>19</v>
      </c>
      <c r="B56" s="233" t="s">
        <v>588</v>
      </c>
      <c r="C56" s="246" t="s">
        <v>589</v>
      </c>
      <c r="D56" s="234" t="s">
        <v>212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1.2999999999999999E-3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399</v>
      </c>
      <c r="S56" s="237" t="s">
        <v>150</v>
      </c>
      <c r="T56" s="238" t="s">
        <v>214</v>
      </c>
      <c r="U56" s="223">
        <v>0</v>
      </c>
      <c r="V56" s="223">
        <f>ROUND(E56*U56,2)</f>
        <v>0</v>
      </c>
      <c r="W56" s="223"/>
      <c r="X56" s="223" t="s">
        <v>400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401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49"/>
      <c r="D57" s="243"/>
      <c r="E57" s="243"/>
      <c r="F57" s="243"/>
      <c r="G57" s="24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156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2">
        <v>20</v>
      </c>
      <c r="B58" s="233" t="s">
        <v>590</v>
      </c>
      <c r="C58" s="246" t="s">
        <v>591</v>
      </c>
      <c r="D58" s="234" t="s">
        <v>212</v>
      </c>
      <c r="E58" s="235">
        <v>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1.1000000000000001E-3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399</v>
      </c>
      <c r="S58" s="237" t="s">
        <v>150</v>
      </c>
      <c r="T58" s="238" t="s">
        <v>214</v>
      </c>
      <c r="U58" s="223">
        <v>0</v>
      </c>
      <c r="V58" s="223">
        <f>ROUND(E58*U58,2)</f>
        <v>0</v>
      </c>
      <c r="W58" s="223"/>
      <c r="X58" s="223" t="s">
        <v>400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401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0"/>
      <c r="B59" s="221"/>
      <c r="C59" s="249"/>
      <c r="D59" s="243"/>
      <c r="E59" s="243"/>
      <c r="F59" s="243"/>
      <c r="G59" s="24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156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26" t="s">
        <v>145</v>
      </c>
      <c r="B60" s="227" t="s">
        <v>98</v>
      </c>
      <c r="C60" s="245" t="s">
        <v>99</v>
      </c>
      <c r="D60" s="228"/>
      <c r="E60" s="229"/>
      <c r="F60" s="230"/>
      <c r="G60" s="230">
        <f>SUMIF(AG61:AG122,"&lt;&gt;NOR",G61:G122)</f>
        <v>0</v>
      </c>
      <c r="H60" s="230"/>
      <c r="I60" s="230">
        <f>SUM(I61:I122)</f>
        <v>0</v>
      </c>
      <c r="J60" s="230"/>
      <c r="K60" s="230">
        <f>SUM(K61:K122)</f>
        <v>0</v>
      </c>
      <c r="L60" s="230"/>
      <c r="M60" s="230">
        <f>SUM(M61:M122)</f>
        <v>0</v>
      </c>
      <c r="N60" s="230"/>
      <c r="O60" s="230">
        <f>SUM(O61:O122)</f>
        <v>0.36</v>
      </c>
      <c r="P60" s="230"/>
      <c r="Q60" s="230">
        <f>SUM(Q61:Q122)</f>
        <v>0.46</v>
      </c>
      <c r="R60" s="230"/>
      <c r="S60" s="230"/>
      <c r="T60" s="231"/>
      <c r="U60" s="225"/>
      <c r="V60" s="225">
        <f>SUM(V61:V122)</f>
        <v>135.36000000000001</v>
      </c>
      <c r="W60" s="225"/>
      <c r="X60" s="225"/>
      <c r="AG60" t="s">
        <v>146</v>
      </c>
    </row>
    <row r="61" spans="1:60" outlineLevel="1" x14ac:dyDescent="0.2">
      <c r="A61" s="232">
        <v>21</v>
      </c>
      <c r="B61" s="233" t="s">
        <v>307</v>
      </c>
      <c r="C61" s="246" t="s">
        <v>308</v>
      </c>
      <c r="D61" s="234" t="s">
        <v>235</v>
      </c>
      <c r="E61" s="235">
        <v>4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1.58E-3</v>
      </c>
      <c r="O61" s="237">
        <f>ROUND(E61*N61,2)</f>
        <v>0.01</v>
      </c>
      <c r="P61" s="237">
        <v>0</v>
      </c>
      <c r="Q61" s="237">
        <f>ROUND(E61*P61,2)</f>
        <v>0</v>
      </c>
      <c r="R61" s="237" t="s">
        <v>309</v>
      </c>
      <c r="S61" s="237" t="s">
        <v>150</v>
      </c>
      <c r="T61" s="238" t="s">
        <v>214</v>
      </c>
      <c r="U61" s="223">
        <v>0.214</v>
      </c>
      <c r="V61" s="223">
        <f>ROUND(E61*U61,2)</f>
        <v>0.86</v>
      </c>
      <c r="W61" s="223"/>
      <c r="X61" s="223" t="s">
        <v>191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192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0"/>
      <c r="B62" s="221"/>
      <c r="C62" s="249"/>
      <c r="D62" s="243"/>
      <c r="E62" s="243"/>
      <c r="F62" s="243"/>
      <c r="G62" s="24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156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32">
        <v>22</v>
      </c>
      <c r="B63" s="233" t="s">
        <v>592</v>
      </c>
      <c r="C63" s="246" t="s">
        <v>593</v>
      </c>
      <c r="D63" s="234" t="s">
        <v>254</v>
      </c>
      <c r="E63" s="235">
        <v>0.7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2.2499999999999998E-3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342</v>
      </c>
      <c r="S63" s="237" t="s">
        <v>150</v>
      </c>
      <c r="T63" s="238" t="s">
        <v>214</v>
      </c>
      <c r="U63" s="223">
        <v>1.669</v>
      </c>
      <c r="V63" s="223">
        <f>ROUND(E63*U63,2)</f>
        <v>1.17</v>
      </c>
      <c r="W63" s="223"/>
      <c r="X63" s="223" t="s">
        <v>191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192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58" t="s">
        <v>594</v>
      </c>
      <c r="D64" s="253"/>
      <c r="E64" s="254">
        <v>0.7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194</v>
      </c>
      <c r="AH64" s="212">
        <v>5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48"/>
      <c r="D65" s="242"/>
      <c r="E65" s="242"/>
      <c r="F65" s="242"/>
      <c r="G65" s="242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156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2">
        <v>23</v>
      </c>
      <c r="B66" s="233" t="s">
        <v>595</v>
      </c>
      <c r="C66" s="246" t="s">
        <v>596</v>
      </c>
      <c r="D66" s="234" t="s">
        <v>212</v>
      </c>
      <c r="E66" s="235">
        <v>2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2.4599999999999999E-3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394</v>
      </c>
      <c r="S66" s="237" t="s">
        <v>150</v>
      </c>
      <c r="T66" s="238" t="s">
        <v>214</v>
      </c>
      <c r="U66" s="223">
        <v>1.49</v>
      </c>
      <c r="V66" s="223">
        <f>ROUND(E66*U66,2)</f>
        <v>2.98</v>
      </c>
      <c r="W66" s="223"/>
      <c r="X66" s="223" t="s">
        <v>191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192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49"/>
      <c r="D67" s="243"/>
      <c r="E67" s="243"/>
      <c r="F67" s="243"/>
      <c r="G67" s="24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156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2">
        <v>24</v>
      </c>
      <c r="B68" s="233" t="s">
        <v>597</v>
      </c>
      <c r="C68" s="246" t="s">
        <v>598</v>
      </c>
      <c r="D68" s="234" t="s">
        <v>212</v>
      </c>
      <c r="E68" s="235">
        <v>2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6.9999999999999999E-4</v>
      </c>
      <c r="O68" s="237">
        <f>ROUND(E68*N68,2)</f>
        <v>0</v>
      </c>
      <c r="P68" s="237">
        <v>0</v>
      </c>
      <c r="Q68" s="237">
        <f>ROUND(E68*P68,2)</f>
        <v>0</v>
      </c>
      <c r="R68" s="237" t="s">
        <v>541</v>
      </c>
      <c r="S68" s="237" t="s">
        <v>150</v>
      </c>
      <c r="T68" s="238" t="s">
        <v>214</v>
      </c>
      <c r="U68" s="223">
        <v>0.54200000000000004</v>
      </c>
      <c r="V68" s="223">
        <f>ROUND(E68*U68,2)</f>
        <v>1.08</v>
      </c>
      <c r="W68" s="223"/>
      <c r="X68" s="223" t="s">
        <v>191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192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49"/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156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2">
        <v>25</v>
      </c>
      <c r="B70" s="233" t="s">
        <v>599</v>
      </c>
      <c r="C70" s="246" t="s">
        <v>600</v>
      </c>
      <c r="D70" s="234" t="s">
        <v>254</v>
      </c>
      <c r="E70" s="235">
        <v>1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2.5699999999999998E-3</v>
      </c>
      <c r="O70" s="237">
        <f>ROUND(E70*N70,2)</f>
        <v>0</v>
      </c>
      <c r="P70" s="237">
        <v>0</v>
      </c>
      <c r="Q70" s="237">
        <f>ROUND(E70*P70,2)</f>
        <v>0</v>
      </c>
      <c r="R70" s="237" t="s">
        <v>541</v>
      </c>
      <c r="S70" s="237" t="s">
        <v>150</v>
      </c>
      <c r="T70" s="238" t="s">
        <v>214</v>
      </c>
      <c r="U70" s="223">
        <v>0.26900000000000002</v>
      </c>
      <c r="V70" s="223">
        <f>ROUND(E70*U70,2)</f>
        <v>0.27</v>
      </c>
      <c r="W70" s="223"/>
      <c r="X70" s="223" t="s">
        <v>191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192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58" t="s">
        <v>601</v>
      </c>
      <c r="D71" s="253"/>
      <c r="E71" s="254">
        <v>1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194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48"/>
      <c r="D72" s="242"/>
      <c r="E72" s="242"/>
      <c r="F72" s="242"/>
      <c r="G72" s="242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156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2">
        <v>26</v>
      </c>
      <c r="B73" s="233" t="s">
        <v>602</v>
      </c>
      <c r="C73" s="246" t="s">
        <v>603</v>
      </c>
      <c r="D73" s="234" t="s">
        <v>165</v>
      </c>
      <c r="E73" s="235">
        <v>2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1.1299999999999999E-3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604</v>
      </c>
      <c r="S73" s="237" t="s">
        <v>150</v>
      </c>
      <c r="T73" s="238" t="s">
        <v>214</v>
      </c>
      <c r="U73" s="223">
        <v>0.114</v>
      </c>
      <c r="V73" s="223">
        <f>ROUND(E73*U73,2)</f>
        <v>0.23</v>
      </c>
      <c r="W73" s="223"/>
      <c r="X73" s="223" t="s">
        <v>191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192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0"/>
      <c r="B74" s="221"/>
      <c r="C74" s="249"/>
      <c r="D74" s="243"/>
      <c r="E74" s="243"/>
      <c r="F74" s="243"/>
      <c r="G74" s="24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156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32">
        <v>27</v>
      </c>
      <c r="B75" s="233" t="s">
        <v>605</v>
      </c>
      <c r="C75" s="246" t="s">
        <v>606</v>
      </c>
      <c r="D75" s="234" t="s">
        <v>254</v>
      </c>
      <c r="E75" s="235">
        <v>4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6.8999999999999999E-3</v>
      </c>
      <c r="O75" s="237">
        <f>ROUND(E75*N75,2)</f>
        <v>0.03</v>
      </c>
      <c r="P75" s="237">
        <v>0</v>
      </c>
      <c r="Q75" s="237">
        <f>ROUND(E75*P75,2)</f>
        <v>0</v>
      </c>
      <c r="R75" s="237" t="s">
        <v>604</v>
      </c>
      <c r="S75" s="237" t="s">
        <v>150</v>
      </c>
      <c r="T75" s="238" t="s">
        <v>214</v>
      </c>
      <c r="U75" s="223">
        <v>0.40100000000000002</v>
      </c>
      <c r="V75" s="223">
        <f>ROUND(E75*U75,2)</f>
        <v>1.6</v>
      </c>
      <c r="W75" s="223"/>
      <c r="X75" s="223" t="s">
        <v>191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192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49"/>
      <c r="D76" s="243"/>
      <c r="E76" s="243"/>
      <c r="F76" s="243"/>
      <c r="G76" s="24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156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32">
        <v>28</v>
      </c>
      <c r="B77" s="233" t="s">
        <v>607</v>
      </c>
      <c r="C77" s="246" t="s">
        <v>608</v>
      </c>
      <c r="D77" s="234" t="s">
        <v>212</v>
      </c>
      <c r="E77" s="235">
        <v>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604</v>
      </c>
      <c r="S77" s="237" t="s">
        <v>150</v>
      </c>
      <c r="T77" s="238" t="s">
        <v>214</v>
      </c>
      <c r="U77" s="223">
        <v>0.23699999999999999</v>
      </c>
      <c r="V77" s="223">
        <f>ROUND(E77*U77,2)</f>
        <v>0.47</v>
      </c>
      <c r="W77" s="223"/>
      <c r="X77" s="223" t="s">
        <v>191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192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0"/>
      <c r="B78" s="221"/>
      <c r="C78" s="249"/>
      <c r="D78" s="243"/>
      <c r="E78" s="243"/>
      <c r="F78" s="243"/>
      <c r="G78" s="24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156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2">
        <v>29</v>
      </c>
      <c r="B79" s="233" t="s">
        <v>609</v>
      </c>
      <c r="C79" s="246" t="s">
        <v>610</v>
      </c>
      <c r="D79" s="234" t="s">
        <v>254</v>
      </c>
      <c r="E79" s="235">
        <v>2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2.0000000000000002E-5</v>
      </c>
      <c r="O79" s="237">
        <f>ROUND(E79*N79,2)</f>
        <v>0</v>
      </c>
      <c r="P79" s="237">
        <v>1E-3</v>
      </c>
      <c r="Q79" s="237">
        <f>ROUND(E79*P79,2)</f>
        <v>0</v>
      </c>
      <c r="R79" s="237" t="s">
        <v>604</v>
      </c>
      <c r="S79" s="237" t="s">
        <v>150</v>
      </c>
      <c r="T79" s="238" t="s">
        <v>214</v>
      </c>
      <c r="U79" s="223">
        <v>5.0999999999999997E-2</v>
      </c>
      <c r="V79" s="223">
        <f>ROUND(E79*U79,2)</f>
        <v>0.1</v>
      </c>
      <c r="W79" s="223"/>
      <c r="X79" s="223" t="s">
        <v>191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192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49"/>
      <c r="D80" s="243"/>
      <c r="E80" s="243"/>
      <c r="F80" s="243"/>
      <c r="G80" s="24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156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2">
        <v>30</v>
      </c>
      <c r="B81" s="233" t="s">
        <v>611</v>
      </c>
      <c r="C81" s="246" t="s">
        <v>612</v>
      </c>
      <c r="D81" s="234" t="s">
        <v>254</v>
      </c>
      <c r="E81" s="235">
        <v>4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604</v>
      </c>
      <c r="S81" s="237" t="s">
        <v>150</v>
      </c>
      <c r="T81" s="238" t="s">
        <v>214</v>
      </c>
      <c r="U81" s="223">
        <v>1.7999999999999999E-2</v>
      </c>
      <c r="V81" s="223">
        <f>ROUND(E81*U81,2)</f>
        <v>7.0000000000000007E-2</v>
      </c>
      <c r="W81" s="223"/>
      <c r="X81" s="223" t="s">
        <v>191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192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0"/>
      <c r="B82" s="221"/>
      <c r="C82" s="249"/>
      <c r="D82" s="243"/>
      <c r="E82" s="243"/>
      <c r="F82" s="243"/>
      <c r="G82" s="24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156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2">
        <v>31</v>
      </c>
      <c r="B83" s="233" t="s">
        <v>613</v>
      </c>
      <c r="C83" s="246" t="s">
        <v>614</v>
      </c>
      <c r="D83" s="234" t="s">
        <v>221</v>
      </c>
      <c r="E83" s="235">
        <v>0.4617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 t="s">
        <v>604</v>
      </c>
      <c r="S83" s="237" t="s">
        <v>150</v>
      </c>
      <c r="T83" s="238" t="s">
        <v>214</v>
      </c>
      <c r="U83" s="223">
        <v>5.5620000000000003</v>
      </c>
      <c r="V83" s="223">
        <f>ROUND(E83*U83,2)</f>
        <v>2.57</v>
      </c>
      <c r="W83" s="223"/>
      <c r="X83" s="223" t="s">
        <v>191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192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58" t="s">
        <v>615</v>
      </c>
      <c r="D84" s="253"/>
      <c r="E84" s="254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194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58" t="s">
        <v>616</v>
      </c>
      <c r="D85" s="253"/>
      <c r="E85" s="254">
        <v>0.01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194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0"/>
      <c r="B86" s="221"/>
      <c r="C86" s="258" t="s">
        <v>617</v>
      </c>
      <c r="D86" s="253"/>
      <c r="E86" s="254">
        <v>0.45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194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48"/>
      <c r="D87" s="242"/>
      <c r="E87" s="242"/>
      <c r="F87" s="242"/>
      <c r="G87" s="242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156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2">
        <v>32</v>
      </c>
      <c r="B88" s="233" t="s">
        <v>618</v>
      </c>
      <c r="C88" s="246" t="s">
        <v>619</v>
      </c>
      <c r="D88" s="234" t="s">
        <v>212</v>
      </c>
      <c r="E88" s="235">
        <v>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9.0000000000000006E-5</v>
      </c>
      <c r="O88" s="237">
        <f>ROUND(E88*N88,2)</f>
        <v>0</v>
      </c>
      <c r="P88" s="237">
        <v>4.4999999999999999E-4</v>
      </c>
      <c r="Q88" s="237">
        <f>ROUND(E88*P88,2)</f>
        <v>0</v>
      </c>
      <c r="R88" s="237" t="s">
        <v>604</v>
      </c>
      <c r="S88" s="237" t="s">
        <v>150</v>
      </c>
      <c r="T88" s="238" t="s">
        <v>214</v>
      </c>
      <c r="U88" s="223">
        <v>0.16600000000000001</v>
      </c>
      <c r="V88" s="223">
        <f>ROUND(E88*U88,2)</f>
        <v>0.33</v>
      </c>
      <c r="W88" s="223"/>
      <c r="X88" s="223" t="s">
        <v>191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192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49"/>
      <c r="D89" s="243"/>
      <c r="E89" s="243"/>
      <c r="F89" s="243"/>
      <c r="G89" s="24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156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2">
        <v>33</v>
      </c>
      <c r="B90" s="233" t="s">
        <v>620</v>
      </c>
      <c r="C90" s="246" t="s">
        <v>621</v>
      </c>
      <c r="D90" s="234" t="s">
        <v>212</v>
      </c>
      <c r="E90" s="235">
        <v>6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1.2999999999999999E-4</v>
      </c>
      <c r="O90" s="237">
        <f>ROUND(E90*N90,2)</f>
        <v>0</v>
      </c>
      <c r="P90" s="237">
        <v>1.1000000000000001E-3</v>
      </c>
      <c r="Q90" s="237">
        <f>ROUND(E90*P90,2)</f>
        <v>0.01</v>
      </c>
      <c r="R90" s="237" t="s">
        <v>604</v>
      </c>
      <c r="S90" s="237" t="s">
        <v>150</v>
      </c>
      <c r="T90" s="238" t="s">
        <v>214</v>
      </c>
      <c r="U90" s="223">
        <v>0.22900000000000001</v>
      </c>
      <c r="V90" s="223">
        <f>ROUND(E90*U90,2)</f>
        <v>1.37</v>
      </c>
      <c r="W90" s="223"/>
      <c r="X90" s="223" t="s">
        <v>191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192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49"/>
      <c r="D91" s="243"/>
      <c r="E91" s="243"/>
      <c r="F91" s="243"/>
      <c r="G91" s="24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156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32">
        <v>34</v>
      </c>
      <c r="B92" s="233" t="s">
        <v>622</v>
      </c>
      <c r="C92" s="246" t="s">
        <v>623</v>
      </c>
      <c r="D92" s="234" t="s">
        <v>212</v>
      </c>
      <c r="E92" s="235">
        <v>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2.9999999999999997E-4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604</v>
      </c>
      <c r="S92" s="237" t="s">
        <v>150</v>
      </c>
      <c r="T92" s="238" t="s">
        <v>214</v>
      </c>
      <c r="U92" s="223">
        <v>0.17499999999999999</v>
      </c>
      <c r="V92" s="223">
        <f>ROUND(E92*U92,2)</f>
        <v>0.18</v>
      </c>
      <c r="W92" s="223"/>
      <c r="X92" s="223" t="s">
        <v>191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192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0"/>
      <c r="B93" s="221"/>
      <c r="C93" s="249"/>
      <c r="D93" s="243"/>
      <c r="E93" s="243"/>
      <c r="F93" s="243"/>
      <c r="G93" s="24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156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32">
        <v>35</v>
      </c>
      <c r="B94" s="233" t="s">
        <v>624</v>
      </c>
      <c r="C94" s="246" t="s">
        <v>625</v>
      </c>
      <c r="D94" s="234" t="s">
        <v>212</v>
      </c>
      <c r="E94" s="235">
        <v>3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4.0000000000000002E-4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604</v>
      </c>
      <c r="S94" s="237" t="s">
        <v>150</v>
      </c>
      <c r="T94" s="238" t="s">
        <v>214</v>
      </c>
      <c r="U94" s="223">
        <v>0.216</v>
      </c>
      <c r="V94" s="223">
        <f>ROUND(E94*U94,2)</f>
        <v>0.65</v>
      </c>
      <c r="W94" s="223"/>
      <c r="X94" s="223" t="s">
        <v>191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192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49"/>
      <c r="D95" s="243"/>
      <c r="E95" s="243"/>
      <c r="F95" s="243"/>
      <c r="G95" s="24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156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32">
        <v>36</v>
      </c>
      <c r="B96" s="233" t="s">
        <v>626</v>
      </c>
      <c r="C96" s="246" t="s">
        <v>627</v>
      </c>
      <c r="D96" s="234" t="s">
        <v>212</v>
      </c>
      <c r="E96" s="235">
        <v>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2.3000000000000001E-4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604</v>
      </c>
      <c r="S96" s="237" t="s">
        <v>150</v>
      </c>
      <c r="T96" s="238" t="s">
        <v>214</v>
      </c>
      <c r="U96" s="223">
        <v>8.2000000000000003E-2</v>
      </c>
      <c r="V96" s="223">
        <f>ROUND(E96*U96,2)</f>
        <v>0.08</v>
      </c>
      <c r="W96" s="223"/>
      <c r="X96" s="223" t="s">
        <v>191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192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49"/>
      <c r="D97" s="243"/>
      <c r="E97" s="243"/>
      <c r="F97" s="243"/>
      <c r="G97" s="24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156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2">
        <v>37</v>
      </c>
      <c r="B98" s="233" t="s">
        <v>628</v>
      </c>
      <c r="C98" s="246" t="s">
        <v>629</v>
      </c>
      <c r="D98" s="234" t="s">
        <v>212</v>
      </c>
      <c r="E98" s="235">
        <v>3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3.3E-4</v>
      </c>
      <c r="O98" s="237">
        <f>ROUND(E98*N98,2)</f>
        <v>0</v>
      </c>
      <c r="P98" s="237">
        <v>0</v>
      </c>
      <c r="Q98" s="237">
        <f>ROUND(E98*P98,2)</f>
        <v>0</v>
      </c>
      <c r="R98" s="237" t="s">
        <v>604</v>
      </c>
      <c r="S98" s="237" t="s">
        <v>150</v>
      </c>
      <c r="T98" s="238" t="s">
        <v>214</v>
      </c>
      <c r="U98" s="223">
        <v>9.2999999999999999E-2</v>
      </c>
      <c r="V98" s="223">
        <f>ROUND(E98*U98,2)</f>
        <v>0.28000000000000003</v>
      </c>
      <c r="W98" s="223"/>
      <c r="X98" s="223" t="s">
        <v>191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192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49"/>
      <c r="D99" s="243"/>
      <c r="E99" s="243"/>
      <c r="F99" s="243"/>
      <c r="G99" s="24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156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2">
        <v>38</v>
      </c>
      <c r="B100" s="233" t="s">
        <v>630</v>
      </c>
      <c r="C100" s="246" t="s">
        <v>631</v>
      </c>
      <c r="D100" s="234" t="s">
        <v>235</v>
      </c>
      <c r="E100" s="235">
        <v>3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 t="s">
        <v>604</v>
      </c>
      <c r="S100" s="237" t="s">
        <v>150</v>
      </c>
      <c r="T100" s="238" t="s">
        <v>214</v>
      </c>
      <c r="U100" s="223">
        <v>0.13400000000000001</v>
      </c>
      <c r="V100" s="223">
        <f>ROUND(E100*U100,2)</f>
        <v>0.4</v>
      </c>
      <c r="W100" s="223"/>
      <c r="X100" s="223" t="s">
        <v>191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192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49"/>
      <c r="D101" s="243"/>
      <c r="E101" s="243"/>
      <c r="F101" s="243"/>
      <c r="G101" s="24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2">
        <v>39</v>
      </c>
      <c r="B102" s="233" t="s">
        <v>632</v>
      </c>
      <c r="C102" s="246" t="s">
        <v>633</v>
      </c>
      <c r="D102" s="234" t="s">
        <v>235</v>
      </c>
      <c r="E102" s="235">
        <v>19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1.6320000000000001E-2</v>
      </c>
      <c r="O102" s="237">
        <f>ROUND(E102*N102,2)</f>
        <v>0.31</v>
      </c>
      <c r="P102" s="237">
        <v>0</v>
      </c>
      <c r="Q102" s="237">
        <f>ROUND(E102*P102,2)</f>
        <v>0</v>
      </c>
      <c r="R102" s="237" t="s">
        <v>604</v>
      </c>
      <c r="S102" s="237" t="s">
        <v>150</v>
      </c>
      <c r="T102" s="238" t="s">
        <v>214</v>
      </c>
      <c r="U102" s="223">
        <v>0.42899999999999999</v>
      </c>
      <c r="V102" s="223">
        <f>ROUND(E102*U102,2)</f>
        <v>8.15</v>
      </c>
      <c r="W102" s="223"/>
      <c r="X102" s="223" t="s">
        <v>191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192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49"/>
      <c r="D103" s="243"/>
      <c r="E103" s="243"/>
      <c r="F103" s="243"/>
      <c r="G103" s="24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2">
        <v>40</v>
      </c>
      <c r="B104" s="233" t="s">
        <v>634</v>
      </c>
      <c r="C104" s="246" t="s">
        <v>635</v>
      </c>
      <c r="D104" s="234" t="s">
        <v>235</v>
      </c>
      <c r="E104" s="235">
        <v>19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2.3800000000000002E-2</v>
      </c>
      <c r="Q104" s="237">
        <f>ROUND(E104*P104,2)</f>
        <v>0.45</v>
      </c>
      <c r="R104" s="237" t="s">
        <v>604</v>
      </c>
      <c r="S104" s="237" t="s">
        <v>150</v>
      </c>
      <c r="T104" s="238" t="s">
        <v>214</v>
      </c>
      <c r="U104" s="223">
        <v>8.2000000000000003E-2</v>
      </c>
      <c r="V104" s="223">
        <f>ROUND(E104*U104,2)</f>
        <v>1.56</v>
      </c>
      <c r="W104" s="223"/>
      <c r="X104" s="223" t="s">
        <v>191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192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49"/>
      <c r="D105" s="243"/>
      <c r="E105" s="243"/>
      <c r="F105" s="243"/>
      <c r="G105" s="24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32">
        <v>41</v>
      </c>
      <c r="B106" s="233" t="s">
        <v>636</v>
      </c>
      <c r="C106" s="246" t="s">
        <v>637</v>
      </c>
      <c r="D106" s="234" t="s">
        <v>235</v>
      </c>
      <c r="E106" s="235">
        <v>3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 t="s">
        <v>604</v>
      </c>
      <c r="S106" s="237" t="s">
        <v>150</v>
      </c>
      <c r="T106" s="238" t="s">
        <v>214</v>
      </c>
      <c r="U106" s="223">
        <v>3.1E-2</v>
      </c>
      <c r="V106" s="223">
        <f>ROUND(E106*U106,2)</f>
        <v>0.09</v>
      </c>
      <c r="W106" s="223"/>
      <c r="X106" s="223" t="s">
        <v>191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192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49"/>
      <c r="D107" s="243"/>
      <c r="E107" s="243"/>
      <c r="F107" s="243"/>
      <c r="G107" s="24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2">
        <v>42</v>
      </c>
      <c r="B108" s="233" t="s">
        <v>638</v>
      </c>
      <c r="C108" s="246" t="s">
        <v>639</v>
      </c>
      <c r="D108" s="234" t="s">
        <v>235</v>
      </c>
      <c r="E108" s="235">
        <v>19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6.8000000000000005E-4</v>
      </c>
      <c r="O108" s="237">
        <f>ROUND(E108*N108,2)</f>
        <v>0.01</v>
      </c>
      <c r="P108" s="237">
        <v>0</v>
      </c>
      <c r="Q108" s="237">
        <f>ROUND(E108*P108,2)</f>
        <v>0</v>
      </c>
      <c r="R108" s="237" t="s">
        <v>640</v>
      </c>
      <c r="S108" s="237" t="s">
        <v>150</v>
      </c>
      <c r="T108" s="238" t="s">
        <v>214</v>
      </c>
      <c r="U108" s="223">
        <v>0.32400000000000001</v>
      </c>
      <c r="V108" s="223">
        <f>ROUND(E108*U108,2)</f>
        <v>6.16</v>
      </c>
      <c r="W108" s="223"/>
      <c r="X108" s="223" t="s">
        <v>191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192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49"/>
      <c r="D109" s="243"/>
      <c r="E109" s="243"/>
      <c r="F109" s="243"/>
      <c r="G109" s="24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32">
        <v>43</v>
      </c>
      <c r="B110" s="233" t="s">
        <v>641</v>
      </c>
      <c r="C110" s="246" t="s">
        <v>642</v>
      </c>
      <c r="D110" s="234" t="s">
        <v>254</v>
      </c>
      <c r="E110" s="235">
        <v>34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6.9999999999999994E-5</v>
      </c>
      <c r="O110" s="237">
        <f>ROUND(E110*N110,2)</f>
        <v>0</v>
      </c>
      <c r="P110" s="237">
        <v>0</v>
      </c>
      <c r="Q110" s="237">
        <f>ROUND(E110*P110,2)</f>
        <v>0</v>
      </c>
      <c r="R110" s="237" t="s">
        <v>640</v>
      </c>
      <c r="S110" s="237" t="s">
        <v>150</v>
      </c>
      <c r="T110" s="238" t="s">
        <v>214</v>
      </c>
      <c r="U110" s="223">
        <v>8.6999999999999994E-2</v>
      </c>
      <c r="V110" s="223">
        <f>ROUND(E110*U110,2)</f>
        <v>2.96</v>
      </c>
      <c r="W110" s="223"/>
      <c r="X110" s="223" t="s">
        <v>191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192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59" t="s">
        <v>643</v>
      </c>
      <c r="D111" s="255"/>
      <c r="E111" s="255"/>
      <c r="F111" s="255"/>
      <c r="G111" s="255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216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48"/>
      <c r="D112" s="242"/>
      <c r="E112" s="242"/>
      <c r="F112" s="242"/>
      <c r="G112" s="242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2">
        <v>44</v>
      </c>
      <c r="B113" s="233" t="s">
        <v>644</v>
      </c>
      <c r="C113" s="246" t="s">
        <v>645</v>
      </c>
      <c r="D113" s="234" t="s">
        <v>0</v>
      </c>
      <c r="E113" s="235">
        <v>720.91759999999999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 t="s">
        <v>604</v>
      </c>
      <c r="S113" s="237" t="s">
        <v>150</v>
      </c>
      <c r="T113" s="238" t="s">
        <v>214</v>
      </c>
      <c r="U113" s="223">
        <v>0</v>
      </c>
      <c r="V113" s="223">
        <f>ROUND(E113*U113,2)</f>
        <v>0</v>
      </c>
      <c r="W113" s="223"/>
      <c r="X113" s="223" t="s">
        <v>191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477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0"/>
      <c r="B114" s="221"/>
      <c r="C114" s="249"/>
      <c r="D114" s="243"/>
      <c r="E114" s="243"/>
      <c r="F114" s="243"/>
      <c r="G114" s="24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156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2">
        <v>45</v>
      </c>
      <c r="B115" s="233" t="s">
        <v>646</v>
      </c>
      <c r="C115" s="246" t="s">
        <v>647</v>
      </c>
      <c r="D115" s="234" t="s">
        <v>254</v>
      </c>
      <c r="E115" s="235">
        <v>0.7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1.7700000000000001E-3</v>
      </c>
      <c r="Q115" s="237">
        <f>ROUND(E115*P115,2)</f>
        <v>0</v>
      </c>
      <c r="R115" s="237"/>
      <c r="S115" s="237" t="s">
        <v>166</v>
      </c>
      <c r="T115" s="238" t="s">
        <v>151</v>
      </c>
      <c r="U115" s="223">
        <v>2.5</v>
      </c>
      <c r="V115" s="223">
        <f>ROUND(E115*U115,2)</f>
        <v>1.75</v>
      </c>
      <c r="W115" s="223"/>
      <c r="X115" s="223" t="s">
        <v>191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192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0"/>
      <c r="B116" s="221"/>
      <c r="C116" s="258" t="s">
        <v>648</v>
      </c>
      <c r="D116" s="253"/>
      <c r="E116" s="254">
        <v>0.7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194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48"/>
      <c r="D117" s="242"/>
      <c r="E117" s="242"/>
      <c r="F117" s="242"/>
      <c r="G117" s="242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32">
        <v>46</v>
      </c>
      <c r="B118" s="233" t="s">
        <v>649</v>
      </c>
      <c r="C118" s="246" t="s">
        <v>650</v>
      </c>
      <c r="D118" s="234" t="s">
        <v>577</v>
      </c>
      <c r="E118" s="235">
        <v>100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578</v>
      </c>
      <c r="S118" s="237" t="s">
        <v>150</v>
      </c>
      <c r="T118" s="238" t="s">
        <v>151</v>
      </c>
      <c r="U118" s="223">
        <v>1</v>
      </c>
      <c r="V118" s="223">
        <f>ROUND(E118*U118,2)</f>
        <v>100</v>
      </c>
      <c r="W118" s="223"/>
      <c r="X118" s="223" t="s">
        <v>332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333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58" t="s">
        <v>651</v>
      </c>
      <c r="D119" s="253"/>
      <c r="E119" s="254">
        <v>16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194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0"/>
      <c r="B120" s="221"/>
      <c r="C120" s="258" t="s">
        <v>652</v>
      </c>
      <c r="D120" s="253"/>
      <c r="E120" s="254">
        <v>12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194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0"/>
      <c r="B121" s="221"/>
      <c r="C121" s="258" t="s">
        <v>653</v>
      </c>
      <c r="D121" s="253"/>
      <c r="E121" s="254">
        <v>72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194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48"/>
      <c r="D122" s="242"/>
      <c r="E122" s="242"/>
      <c r="F122" s="242"/>
      <c r="G122" s="242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3"/>
      <c r="B123" s="4"/>
      <c r="C123" s="25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132</v>
      </c>
    </row>
    <row r="124" spans="1:60" x14ac:dyDescent="0.2">
      <c r="A124" s="215"/>
      <c r="B124" s="216" t="s">
        <v>29</v>
      </c>
      <c r="C124" s="251"/>
      <c r="D124" s="217"/>
      <c r="E124" s="218"/>
      <c r="F124" s="218"/>
      <c r="G124" s="244">
        <f>G8+G46+G60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179</v>
      </c>
    </row>
    <row r="125" spans="1:60" x14ac:dyDescent="0.2">
      <c r="A125" s="219" t="s">
        <v>180</v>
      </c>
      <c r="B125" s="219"/>
      <c r="C125" s="250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3"/>
      <c r="B126" s="4" t="s">
        <v>181</v>
      </c>
      <c r="C126" s="250" t="s">
        <v>182</v>
      </c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G126" t="s">
        <v>183</v>
      </c>
    </row>
    <row r="127" spans="1:60" x14ac:dyDescent="0.2">
      <c r="A127" s="3"/>
      <c r="B127" s="4" t="s">
        <v>184</v>
      </c>
      <c r="C127" s="250" t="s">
        <v>185</v>
      </c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186</v>
      </c>
    </row>
    <row r="128" spans="1:60" x14ac:dyDescent="0.2">
      <c r="A128" s="3"/>
      <c r="B128" s="4"/>
      <c r="C128" s="250" t="s">
        <v>187</v>
      </c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188</v>
      </c>
    </row>
    <row r="129" spans="1:33" x14ac:dyDescent="0.2">
      <c r="A129" s="3"/>
      <c r="B129" s="4"/>
      <c r="C129" s="25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C130" s="252"/>
      <c r="D130" s="10"/>
      <c r="AG130" t="s">
        <v>189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29F" sheet="1"/>
  <mergeCells count="62">
    <mergeCell ref="C112:G112"/>
    <mergeCell ref="C114:G114"/>
    <mergeCell ref="C117:G117"/>
    <mergeCell ref="C122:G122"/>
    <mergeCell ref="C101:G101"/>
    <mergeCell ref="C103:G103"/>
    <mergeCell ref="C105:G105"/>
    <mergeCell ref="C107:G107"/>
    <mergeCell ref="C109:G109"/>
    <mergeCell ref="C111:G111"/>
    <mergeCell ref="C89:G89"/>
    <mergeCell ref="C91:G91"/>
    <mergeCell ref="C93:G93"/>
    <mergeCell ref="C95:G95"/>
    <mergeCell ref="C97:G97"/>
    <mergeCell ref="C99:G99"/>
    <mergeCell ref="C74:G74"/>
    <mergeCell ref="C76:G76"/>
    <mergeCell ref="C78:G78"/>
    <mergeCell ref="C80:G80"/>
    <mergeCell ref="C82:G82"/>
    <mergeCell ref="C87:G87"/>
    <mergeCell ref="C59:G59"/>
    <mergeCell ref="C62:G62"/>
    <mergeCell ref="C65:G65"/>
    <mergeCell ref="C67:G67"/>
    <mergeCell ref="C69:G69"/>
    <mergeCell ref="C72:G72"/>
    <mergeCell ref="C48:G48"/>
    <mergeCell ref="C50:G50"/>
    <mergeCell ref="C52:G52"/>
    <mergeCell ref="C53:G53"/>
    <mergeCell ref="C55:G55"/>
    <mergeCell ref="C57:G57"/>
    <mergeCell ref="C38:G38"/>
    <mergeCell ref="C39:G39"/>
    <mergeCell ref="C41:G41"/>
    <mergeCell ref="C42:G42"/>
    <mergeCell ref="C44:G44"/>
    <mergeCell ref="C45:G45"/>
    <mergeCell ref="C27:G27"/>
    <mergeCell ref="C28:G28"/>
    <mergeCell ref="C30:G30"/>
    <mergeCell ref="C32:G32"/>
    <mergeCell ref="C34:G34"/>
    <mergeCell ref="C36:G36"/>
    <mergeCell ref="C17:G17"/>
    <mergeCell ref="C19:G19"/>
    <mergeCell ref="C21:G21"/>
    <mergeCell ref="C22:G22"/>
    <mergeCell ref="C24:G24"/>
    <mergeCell ref="C25:G25"/>
    <mergeCell ref="A1:G1"/>
    <mergeCell ref="C2:G2"/>
    <mergeCell ref="C3:G3"/>
    <mergeCell ref="C4:G4"/>
    <mergeCell ref="A125:B125"/>
    <mergeCell ref="C10:G10"/>
    <mergeCell ref="C11:G11"/>
    <mergeCell ref="C13:G13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119</v>
      </c>
      <c r="B1" s="197"/>
      <c r="C1" s="197"/>
      <c r="D1" s="197"/>
      <c r="E1" s="197"/>
      <c r="F1" s="197"/>
      <c r="G1" s="197"/>
      <c r="AG1" t="s">
        <v>120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121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121</v>
      </c>
      <c r="AG3" t="s">
        <v>122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123</v>
      </c>
    </row>
    <row r="5" spans="1:60" x14ac:dyDescent="0.2">
      <c r="D5" s="10"/>
    </row>
    <row r="6" spans="1:60" ht="38.25" x14ac:dyDescent="0.2">
      <c r="A6" s="208" t="s">
        <v>124</v>
      </c>
      <c r="B6" s="210" t="s">
        <v>125</v>
      </c>
      <c r="C6" s="210" t="s">
        <v>126</v>
      </c>
      <c r="D6" s="209" t="s">
        <v>127</v>
      </c>
      <c r="E6" s="208" t="s">
        <v>128</v>
      </c>
      <c r="F6" s="207" t="s">
        <v>129</v>
      </c>
      <c r="G6" s="208" t="s">
        <v>29</v>
      </c>
      <c r="H6" s="211" t="s">
        <v>30</v>
      </c>
      <c r="I6" s="211" t="s">
        <v>130</v>
      </c>
      <c r="J6" s="211" t="s">
        <v>31</v>
      </c>
      <c r="K6" s="211" t="s">
        <v>131</v>
      </c>
      <c r="L6" s="211" t="s">
        <v>132</v>
      </c>
      <c r="M6" s="211" t="s">
        <v>133</v>
      </c>
      <c r="N6" s="211" t="s">
        <v>134</v>
      </c>
      <c r="O6" s="211" t="s">
        <v>135</v>
      </c>
      <c r="P6" s="211" t="s">
        <v>136</v>
      </c>
      <c r="Q6" s="211" t="s">
        <v>137</v>
      </c>
      <c r="R6" s="211" t="s">
        <v>138</v>
      </c>
      <c r="S6" s="211" t="s">
        <v>139</v>
      </c>
      <c r="T6" s="211" t="s">
        <v>140</v>
      </c>
      <c r="U6" s="211" t="s">
        <v>141</v>
      </c>
      <c r="V6" s="211" t="s">
        <v>142</v>
      </c>
      <c r="W6" s="211" t="s">
        <v>143</v>
      </c>
      <c r="X6" s="211" t="s">
        <v>144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145</v>
      </c>
      <c r="B8" s="227" t="s">
        <v>67</v>
      </c>
      <c r="C8" s="245" t="s">
        <v>68</v>
      </c>
      <c r="D8" s="228"/>
      <c r="E8" s="229"/>
      <c r="F8" s="230"/>
      <c r="G8" s="230">
        <f>SUMIF(AG9:AG40,"&lt;&gt;NOR",G9:G40)</f>
        <v>0</v>
      </c>
      <c r="H8" s="230"/>
      <c r="I8" s="230">
        <f>SUM(I9:I40)</f>
        <v>0</v>
      </c>
      <c r="J8" s="230"/>
      <c r="K8" s="230">
        <f>SUM(K9:K40)</f>
        <v>0</v>
      </c>
      <c r="L8" s="230"/>
      <c r="M8" s="230">
        <f>SUM(M9:M40)</f>
        <v>0</v>
      </c>
      <c r="N8" s="230"/>
      <c r="O8" s="230">
        <f>SUM(O9:O40)</f>
        <v>0</v>
      </c>
      <c r="P8" s="230"/>
      <c r="Q8" s="230">
        <f>SUM(Q9:Q40)</f>
        <v>0</v>
      </c>
      <c r="R8" s="230"/>
      <c r="S8" s="230"/>
      <c r="T8" s="231"/>
      <c r="U8" s="225"/>
      <c r="V8" s="225">
        <f>SUM(V9:V40)</f>
        <v>0</v>
      </c>
      <c r="W8" s="225"/>
      <c r="X8" s="225"/>
      <c r="AG8" t="s">
        <v>146</v>
      </c>
    </row>
    <row r="9" spans="1:60" outlineLevel="1" x14ac:dyDescent="0.2">
      <c r="A9" s="232">
        <v>1</v>
      </c>
      <c r="B9" s="233" t="s">
        <v>230</v>
      </c>
      <c r="C9" s="246" t="s">
        <v>654</v>
      </c>
      <c r="D9" s="234" t="s">
        <v>655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166</v>
      </c>
      <c r="T9" s="238" t="s">
        <v>151</v>
      </c>
      <c r="U9" s="223">
        <v>0</v>
      </c>
      <c r="V9" s="223">
        <f>ROUND(E9*U9,2)</f>
        <v>0</v>
      </c>
      <c r="W9" s="223"/>
      <c r="X9" s="223" t="s">
        <v>191</v>
      </c>
      <c r="Y9" s="212"/>
      <c r="Z9" s="212"/>
      <c r="AA9" s="212"/>
      <c r="AB9" s="212"/>
      <c r="AC9" s="212"/>
      <c r="AD9" s="212"/>
      <c r="AE9" s="212"/>
      <c r="AF9" s="212"/>
      <c r="AG9" s="212" t="s">
        <v>192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0"/>
      <c r="B10" s="221"/>
      <c r="C10" s="247" t="s">
        <v>656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0"/>
      <c r="B11" s="221"/>
      <c r="C11" s="260" t="s">
        <v>657</v>
      </c>
      <c r="D11" s="256"/>
      <c r="E11" s="256"/>
      <c r="F11" s="256"/>
      <c r="G11" s="256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0"/>
      <c r="B12" s="221"/>
      <c r="C12" s="248"/>
      <c r="D12" s="242"/>
      <c r="E12" s="242"/>
      <c r="F12" s="242"/>
      <c r="G12" s="24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156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2">
        <v>2</v>
      </c>
      <c r="B13" s="233" t="s">
        <v>226</v>
      </c>
      <c r="C13" s="246" t="s">
        <v>658</v>
      </c>
      <c r="D13" s="234" t="s">
        <v>655</v>
      </c>
      <c r="E13" s="235">
        <v>2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166</v>
      </c>
      <c r="T13" s="238" t="s">
        <v>151</v>
      </c>
      <c r="U13" s="223">
        <v>0</v>
      </c>
      <c r="V13" s="223">
        <f>ROUND(E13*U13,2)</f>
        <v>0</v>
      </c>
      <c r="W13" s="223"/>
      <c r="X13" s="223" t="s">
        <v>191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192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0"/>
      <c r="B14" s="221"/>
      <c r="C14" s="247" t="s">
        <v>656</v>
      </c>
      <c r="D14" s="240"/>
      <c r="E14" s="240"/>
      <c r="F14" s="240"/>
      <c r="G14" s="240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0"/>
      <c r="B15" s="221"/>
      <c r="C15" s="260" t="s">
        <v>659</v>
      </c>
      <c r="D15" s="256"/>
      <c r="E15" s="256"/>
      <c r="F15" s="256"/>
      <c r="G15" s="256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0"/>
      <c r="B16" s="221"/>
      <c r="C16" s="248"/>
      <c r="D16" s="242"/>
      <c r="E16" s="242"/>
      <c r="F16" s="242"/>
      <c r="G16" s="242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156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2">
        <v>3</v>
      </c>
      <c r="B17" s="233" t="s">
        <v>74</v>
      </c>
      <c r="C17" s="246" t="s">
        <v>660</v>
      </c>
      <c r="D17" s="234" t="s">
        <v>655</v>
      </c>
      <c r="E17" s="235">
        <v>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166</v>
      </c>
      <c r="T17" s="238" t="s">
        <v>151</v>
      </c>
      <c r="U17" s="223">
        <v>0</v>
      </c>
      <c r="V17" s="223">
        <f>ROUND(E17*U17,2)</f>
        <v>0</v>
      </c>
      <c r="W17" s="223"/>
      <c r="X17" s="223" t="s">
        <v>191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192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0"/>
      <c r="B18" s="221"/>
      <c r="C18" s="247" t="s">
        <v>656</v>
      </c>
      <c r="D18" s="240"/>
      <c r="E18" s="240"/>
      <c r="F18" s="240"/>
      <c r="G18" s="24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155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0"/>
      <c r="B19" s="221"/>
      <c r="C19" s="260" t="s">
        <v>661</v>
      </c>
      <c r="D19" s="256"/>
      <c r="E19" s="256"/>
      <c r="F19" s="256"/>
      <c r="G19" s="256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0"/>
      <c r="B20" s="221"/>
      <c r="C20" s="248"/>
      <c r="D20" s="242"/>
      <c r="E20" s="242"/>
      <c r="F20" s="242"/>
      <c r="G20" s="24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156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2">
        <v>4</v>
      </c>
      <c r="B21" s="233" t="s">
        <v>218</v>
      </c>
      <c r="C21" s="246" t="s">
        <v>662</v>
      </c>
      <c r="D21" s="234" t="s">
        <v>655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166</v>
      </c>
      <c r="T21" s="238" t="s">
        <v>151</v>
      </c>
      <c r="U21" s="223">
        <v>0</v>
      </c>
      <c r="V21" s="223">
        <f>ROUND(E21*U21,2)</f>
        <v>0</v>
      </c>
      <c r="W21" s="223"/>
      <c r="X21" s="223" t="s">
        <v>191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0"/>
      <c r="B22" s="221"/>
      <c r="C22" s="247" t="s">
        <v>656</v>
      </c>
      <c r="D22" s="240"/>
      <c r="E22" s="240"/>
      <c r="F22" s="240"/>
      <c r="G22" s="24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0"/>
      <c r="B23" s="221"/>
      <c r="C23" s="260" t="s">
        <v>661</v>
      </c>
      <c r="D23" s="256"/>
      <c r="E23" s="256"/>
      <c r="F23" s="256"/>
      <c r="G23" s="256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0"/>
      <c r="B24" s="221"/>
      <c r="C24" s="248"/>
      <c r="D24" s="242"/>
      <c r="E24" s="242"/>
      <c r="F24" s="242"/>
      <c r="G24" s="24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156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2">
        <v>5</v>
      </c>
      <c r="B25" s="233" t="s">
        <v>428</v>
      </c>
      <c r="C25" s="246" t="s">
        <v>663</v>
      </c>
      <c r="D25" s="234" t="s">
        <v>655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166</v>
      </c>
      <c r="T25" s="238" t="s">
        <v>151</v>
      </c>
      <c r="U25" s="223">
        <v>0</v>
      </c>
      <c r="V25" s="223">
        <f>ROUND(E25*U25,2)</f>
        <v>0</v>
      </c>
      <c r="W25" s="223"/>
      <c r="X25" s="223" t="s">
        <v>191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0"/>
      <c r="B26" s="221"/>
      <c r="C26" s="247" t="s">
        <v>656</v>
      </c>
      <c r="D26" s="240"/>
      <c r="E26" s="240"/>
      <c r="F26" s="240"/>
      <c r="G26" s="24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0"/>
      <c r="B27" s="221"/>
      <c r="C27" s="260" t="s">
        <v>661</v>
      </c>
      <c r="D27" s="256"/>
      <c r="E27" s="256"/>
      <c r="F27" s="256"/>
      <c r="G27" s="256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0"/>
      <c r="B28" s="221"/>
      <c r="C28" s="248"/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156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2">
        <v>6</v>
      </c>
      <c r="B29" s="233" t="s">
        <v>664</v>
      </c>
      <c r="C29" s="246" t="s">
        <v>665</v>
      </c>
      <c r="D29" s="234" t="s">
        <v>655</v>
      </c>
      <c r="E29" s="235">
        <v>10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166</v>
      </c>
      <c r="T29" s="238" t="s">
        <v>151</v>
      </c>
      <c r="U29" s="223">
        <v>0</v>
      </c>
      <c r="V29" s="223">
        <f>ROUND(E29*U29,2)</f>
        <v>0</v>
      </c>
      <c r="W29" s="223"/>
      <c r="X29" s="223" t="s">
        <v>191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0"/>
      <c r="B30" s="221"/>
      <c r="C30" s="247" t="s">
        <v>656</v>
      </c>
      <c r="D30" s="240"/>
      <c r="E30" s="240"/>
      <c r="F30" s="240"/>
      <c r="G30" s="24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0"/>
      <c r="B31" s="221"/>
      <c r="C31" s="260" t="s">
        <v>666</v>
      </c>
      <c r="D31" s="256"/>
      <c r="E31" s="256"/>
      <c r="F31" s="256"/>
      <c r="G31" s="256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155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0"/>
      <c r="B32" s="221"/>
      <c r="C32" s="248"/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156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2">
        <v>7</v>
      </c>
      <c r="B33" s="233" t="s">
        <v>667</v>
      </c>
      <c r="C33" s="246" t="s">
        <v>668</v>
      </c>
      <c r="D33" s="234" t="s">
        <v>655</v>
      </c>
      <c r="E33" s="235">
        <v>6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166</v>
      </c>
      <c r="T33" s="238" t="s">
        <v>151</v>
      </c>
      <c r="U33" s="223">
        <v>0</v>
      </c>
      <c r="V33" s="223">
        <f>ROUND(E33*U33,2)</f>
        <v>0</v>
      </c>
      <c r="W33" s="223"/>
      <c r="X33" s="223" t="s">
        <v>191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0"/>
      <c r="B34" s="221"/>
      <c r="C34" s="247" t="s">
        <v>656</v>
      </c>
      <c r="D34" s="240"/>
      <c r="E34" s="240"/>
      <c r="F34" s="240"/>
      <c r="G34" s="240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155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0"/>
      <c r="B35" s="221"/>
      <c r="C35" s="260" t="s">
        <v>669</v>
      </c>
      <c r="D35" s="256"/>
      <c r="E35" s="256"/>
      <c r="F35" s="256"/>
      <c r="G35" s="256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0"/>
      <c r="B36" s="221"/>
      <c r="C36" s="248"/>
      <c r="D36" s="242"/>
      <c r="E36" s="242"/>
      <c r="F36" s="242"/>
      <c r="G36" s="242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156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2">
        <v>8</v>
      </c>
      <c r="B37" s="233" t="s">
        <v>670</v>
      </c>
      <c r="C37" s="246" t="s">
        <v>671</v>
      </c>
      <c r="D37" s="234" t="s">
        <v>672</v>
      </c>
      <c r="E37" s="235">
        <v>5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/>
      <c r="S37" s="237" t="s">
        <v>166</v>
      </c>
      <c r="T37" s="238" t="s">
        <v>151</v>
      </c>
      <c r="U37" s="223">
        <v>0</v>
      </c>
      <c r="V37" s="223">
        <f>ROUND(E37*U37,2)</f>
        <v>0</v>
      </c>
      <c r="W37" s="223"/>
      <c r="X37" s="223" t="s">
        <v>191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192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0"/>
      <c r="B38" s="221"/>
      <c r="C38" s="247" t="s">
        <v>656</v>
      </c>
      <c r="D38" s="240"/>
      <c r="E38" s="240"/>
      <c r="F38" s="240"/>
      <c r="G38" s="24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0"/>
      <c r="B39" s="221"/>
      <c r="C39" s="260" t="s">
        <v>673</v>
      </c>
      <c r="D39" s="256"/>
      <c r="E39" s="256"/>
      <c r="F39" s="256"/>
      <c r="G39" s="256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0"/>
      <c r="B40" s="221"/>
      <c r="C40" s="248"/>
      <c r="D40" s="242"/>
      <c r="E40" s="242"/>
      <c r="F40" s="242"/>
      <c r="G40" s="242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156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6" t="s">
        <v>145</v>
      </c>
      <c r="B41" s="227" t="s">
        <v>69</v>
      </c>
      <c r="C41" s="245" t="s">
        <v>62</v>
      </c>
      <c r="D41" s="228"/>
      <c r="E41" s="229"/>
      <c r="F41" s="230"/>
      <c r="G41" s="230">
        <f>SUMIF(AG42:AG119,"&lt;&gt;NOR",G42:G119)</f>
        <v>0</v>
      </c>
      <c r="H41" s="230"/>
      <c r="I41" s="230">
        <f>SUM(I42:I119)</f>
        <v>0</v>
      </c>
      <c r="J41" s="230"/>
      <c r="K41" s="230">
        <f>SUM(K42:K119)</f>
        <v>0</v>
      </c>
      <c r="L41" s="230"/>
      <c r="M41" s="230">
        <f>SUM(M42:M119)</f>
        <v>0</v>
      </c>
      <c r="N41" s="230"/>
      <c r="O41" s="230">
        <f>SUM(O42:O119)</f>
        <v>0</v>
      </c>
      <c r="P41" s="230"/>
      <c r="Q41" s="230">
        <f>SUM(Q42:Q119)</f>
        <v>0</v>
      </c>
      <c r="R41" s="230"/>
      <c r="S41" s="230"/>
      <c r="T41" s="231"/>
      <c r="U41" s="225"/>
      <c r="V41" s="225">
        <f>SUM(V42:V119)</f>
        <v>0</v>
      </c>
      <c r="W41" s="225"/>
      <c r="X41" s="225"/>
      <c r="AG41" t="s">
        <v>146</v>
      </c>
    </row>
    <row r="42" spans="1:60" ht="22.5" outlineLevel="1" x14ac:dyDescent="0.2">
      <c r="A42" s="232">
        <v>9</v>
      </c>
      <c r="B42" s="233" t="s">
        <v>278</v>
      </c>
      <c r="C42" s="246" t="s">
        <v>674</v>
      </c>
      <c r="D42" s="234" t="s">
        <v>655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166</v>
      </c>
      <c r="T42" s="238" t="s">
        <v>151</v>
      </c>
      <c r="U42" s="223">
        <v>0</v>
      </c>
      <c r="V42" s="223">
        <f>ROUND(E42*U42,2)</f>
        <v>0</v>
      </c>
      <c r="W42" s="223"/>
      <c r="X42" s="223" t="s">
        <v>191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0"/>
      <c r="B43" s="221"/>
      <c r="C43" s="247" t="s">
        <v>675</v>
      </c>
      <c r="D43" s="240"/>
      <c r="E43" s="240"/>
      <c r="F43" s="240"/>
      <c r="G43" s="240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0"/>
      <c r="B44" s="221"/>
      <c r="C44" s="260" t="s">
        <v>661</v>
      </c>
      <c r="D44" s="256"/>
      <c r="E44" s="256"/>
      <c r="F44" s="256"/>
      <c r="G44" s="256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0"/>
      <c r="B45" s="221"/>
      <c r="C45" s="248"/>
      <c r="D45" s="242"/>
      <c r="E45" s="242"/>
      <c r="F45" s="242"/>
      <c r="G45" s="242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156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2">
        <v>10</v>
      </c>
      <c r="B46" s="233" t="s">
        <v>676</v>
      </c>
      <c r="C46" s="246" t="s">
        <v>677</v>
      </c>
      <c r="D46" s="234" t="s">
        <v>655</v>
      </c>
      <c r="E46" s="235">
        <v>5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166</v>
      </c>
      <c r="T46" s="238" t="s">
        <v>151</v>
      </c>
      <c r="U46" s="223">
        <v>0</v>
      </c>
      <c r="V46" s="223">
        <f>ROUND(E46*U46,2)</f>
        <v>0</v>
      </c>
      <c r="W46" s="223"/>
      <c r="X46" s="223" t="s">
        <v>191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192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0"/>
      <c r="B47" s="221"/>
      <c r="C47" s="247" t="s">
        <v>675</v>
      </c>
      <c r="D47" s="240"/>
      <c r="E47" s="240"/>
      <c r="F47" s="240"/>
      <c r="G47" s="240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155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0"/>
      <c r="B48" s="221"/>
      <c r="C48" s="260" t="s">
        <v>678</v>
      </c>
      <c r="D48" s="256"/>
      <c r="E48" s="256"/>
      <c r="F48" s="256"/>
      <c r="G48" s="256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0"/>
      <c r="B49" s="221"/>
      <c r="C49" s="248"/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156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2">
        <v>11</v>
      </c>
      <c r="B50" s="233" t="s">
        <v>679</v>
      </c>
      <c r="C50" s="246" t="s">
        <v>680</v>
      </c>
      <c r="D50" s="234" t="s">
        <v>655</v>
      </c>
      <c r="E50" s="235">
        <v>15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166</v>
      </c>
      <c r="T50" s="238" t="s">
        <v>151</v>
      </c>
      <c r="U50" s="223">
        <v>0</v>
      </c>
      <c r="V50" s="223">
        <f>ROUND(E50*U50,2)</f>
        <v>0</v>
      </c>
      <c r="W50" s="223"/>
      <c r="X50" s="223" t="s">
        <v>191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192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0"/>
      <c r="B51" s="221"/>
      <c r="C51" s="247" t="s">
        <v>675</v>
      </c>
      <c r="D51" s="240"/>
      <c r="E51" s="240"/>
      <c r="F51" s="240"/>
      <c r="G51" s="24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155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0"/>
      <c r="B52" s="221"/>
      <c r="C52" s="260" t="s">
        <v>666</v>
      </c>
      <c r="D52" s="256"/>
      <c r="E52" s="256"/>
      <c r="F52" s="256"/>
      <c r="G52" s="256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155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0"/>
      <c r="B53" s="221"/>
      <c r="C53" s="248"/>
      <c r="D53" s="242"/>
      <c r="E53" s="242"/>
      <c r="F53" s="242"/>
      <c r="G53" s="242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156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2">
        <v>12</v>
      </c>
      <c r="B54" s="233" t="s">
        <v>681</v>
      </c>
      <c r="C54" s="246" t="s">
        <v>682</v>
      </c>
      <c r="D54" s="234" t="s">
        <v>655</v>
      </c>
      <c r="E54" s="235">
        <v>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21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/>
      <c r="S54" s="237" t="s">
        <v>166</v>
      </c>
      <c r="T54" s="238" t="s">
        <v>151</v>
      </c>
      <c r="U54" s="223">
        <v>0</v>
      </c>
      <c r="V54" s="223">
        <f>ROUND(E54*U54,2)</f>
        <v>0</v>
      </c>
      <c r="W54" s="223"/>
      <c r="X54" s="223" t="s">
        <v>191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192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0"/>
      <c r="B55" s="221"/>
      <c r="C55" s="247" t="s">
        <v>675</v>
      </c>
      <c r="D55" s="240"/>
      <c r="E55" s="240"/>
      <c r="F55" s="240"/>
      <c r="G55" s="240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0"/>
      <c r="B56" s="221"/>
      <c r="C56" s="260" t="s">
        <v>86</v>
      </c>
      <c r="D56" s="256"/>
      <c r="E56" s="256"/>
      <c r="F56" s="256"/>
      <c r="G56" s="256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0"/>
      <c r="B57" s="221"/>
      <c r="C57" s="248"/>
      <c r="D57" s="242"/>
      <c r="E57" s="242"/>
      <c r="F57" s="242"/>
      <c r="G57" s="242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156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2">
        <v>13</v>
      </c>
      <c r="B58" s="233" t="s">
        <v>683</v>
      </c>
      <c r="C58" s="246" t="s">
        <v>684</v>
      </c>
      <c r="D58" s="234" t="s">
        <v>655</v>
      </c>
      <c r="E58" s="235">
        <v>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/>
      <c r="S58" s="237" t="s">
        <v>166</v>
      </c>
      <c r="T58" s="238" t="s">
        <v>151</v>
      </c>
      <c r="U58" s="223">
        <v>0</v>
      </c>
      <c r="V58" s="223">
        <f>ROUND(E58*U58,2)</f>
        <v>0</v>
      </c>
      <c r="W58" s="223"/>
      <c r="X58" s="223" t="s">
        <v>191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192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0"/>
      <c r="B59" s="221"/>
      <c r="C59" s="247" t="s">
        <v>675</v>
      </c>
      <c r="D59" s="240"/>
      <c r="E59" s="240"/>
      <c r="F59" s="240"/>
      <c r="G59" s="240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0"/>
      <c r="B60" s="221"/>
      <c r="C60" s="260" t="s">
        <v>685</v>
      </c>
      <c r="D60" s="256"/>
      <c r="E60" s="256"/>
      <c r="F60" s="256"/>
      <c r="G60" s="256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155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0"/>
      <c r="B61" s="221"/>
      <c r="C61" s="248"/>
      <c r="D61" s="242"/>
      <c r="E61" s="242"/>
      <c r="F61" s="242"/>
      <c r="G61" s="242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156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2">
        <v>14</v>
      </c>
      <c r="B62" s="233" t="s">
        <v>243</v>
      </c>
      <c r="C62" s="246" t="s">
        <v>686</v>
      </c>
      <c r="D62" s="234" t="s">
        <v>655</v>
      </c>
      <c r="E62" s="235">
        <v>1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166</v>
      </c>
      <c r="T62" s="238" t="s">
        <v>151</v>
      </c>
      <c r="U62" s="223">
        <v>0</v>
      </c>
      <c r="V62" s="223">
        <f>ROUND(E62*U62,2)</f>
        <v>0</v>
      </c>
      <c r="W62" s="223"/>
      <c r="X62" s="223" t="s">
        <v>191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192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0"/>
      <c r="B63" s="221"/>
      <c r="C63" s="247" t="s">
        <v>675</v>
      </c>
      <c r="D63" s="240"/>
      <c r="E63" s="240"/>
      <c r="F63" s="240"/>
      <c r="G63" s="240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155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0"/>
      <c r="B64" s="221"/>
      <c r="C64" s="260" t="s">
        <v>687</v>
      </c>
      <c r="D64" s="256"/>
      <c r="E64" s="256"/>
      <c r="F64" s="256"/>
      <c r="G64" s="256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0"/>
      <c r="B65" s="221"/>
      <c r="C65" s="248"/>
      <c r="D65" s="242"/>
      <c r="E65" s="242"/>
      <c r="F65" s="242"/>
      <c r="G65" s="242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156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2">
        <v>15</v>
      </c>
      <c r="B66" s="233" t="s">
        <v>688</v>
      </c>
      <c r="C66" s="246" t="s">
        <v>689</v>
      </c>
      <c r="D66" s="234" t="s">
        <v>254</v>
      </c>
      <c r="E66" s="235">
        <v>30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/>
      <c r="S66" s="237" t="s">
        <v>166</v>
      </c>
      <c r="T66" s="238" t="s">
        <v>151</v>
      </c>
      <c r="U66" s="223">
        <v>0</v>
      </c>
      <c r="V66" s="223">
        <f>ROUND(E66*U66,2)</f>
        <v>0</v>
      </c>
      <c r="W66" s="223"/>
      <c r="X66" s="223" t="s">
        <v>191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192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0"/>
      <c r="B67" s="221"/>
      <c r="C67" s="247" t="s">
        <v>675</v>
      </c>
      <c r="D67" s="240"/>
      <c r="E67" s="240"/>
      <c r="F67" s="240"/>
      <c r="G67" s="240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155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0"/>
      <c r="B68" s="221"/>
      <c r="C68" s="260" t="s">
        <v>690</v>
      </c>
      <c r="D68" s="256"/>
      <c r="E68" s="256"/>
      <c r="F68" s="256"/>
      <c r="G68" s="256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155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0"/>
      <c r="B69" s="221"/>
      <c r="C69" s="248"/>
      <c r="D69" s="242"/>
      <c r="E69" s="242"/>
      <c r="F69" s="242"/>
      <c r="G69" s="242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156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2">
        <v>16</v>
      </c>
      <c r="B70" s="233" t="s">
        <v>691</v>
      </c>
      <c r="C70" s="246" t="s">
        <v>692</v>
      </c>
      <c r="D70" s="234" t="s">
        <v>254</v>
      </c>
      <c r="E70" s="235">
        <v>130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7"/>
      <c r="S70" s="237" t="s">
        <v>166</v>
      </c>
      <c r="T70" s="238" t="s">
        <v>151</v>
      </c>
      <c r="U70" s="223">
        <v>0</v>
      </c>
      <c r="V70" s="223">
        <f>ROUND(E70*U70,2)</f>
        <v>0</v>
      </c>
      <c r="W70" s="223"/>
      <c r="X70" s="223" t="s">
        <v>191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192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0"/>
      <c r="B71" s="221"/>
      <c r="C71" s="247" t="s">
        <v>675</v>
      </c>
      <c r="D71" s="240"/>
      <c r="E71" s="240"/>
      <c r="F71" s="240"/>
      <c r="G71" s="240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155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0"/>
      <c r="B72" s="221"/>
      <c r="C72" s="260" t="s">
        <v>690</v>
      </c>
      <c r="D72" s="256"/>
      <c r="E72" s="256"/>
      <c r="F72" s="256"/>
      <c r="G72" s="256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155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0"/>
      <c r="B73" s="221"/>
      <c r="C73" s="248"/>
      <c r="D73" s="242"/>
      <c r="E73" s="242"/>
      <c r="F73" s="242"/>
      <c r="G73" s="242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156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2">
        <v>17</v>
      </c>
      <c r="B74" s="233" t="s">
        <v>693</v>
      </c>
      <c r="C74" s="246" t="s">
        <v>694</v>
      </c>
      <c r="D74" s="234" t="s">
        <v>254</v>
      </c>
      <c r="E74" s="235">
        <v>30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166</v>
      </c>
      <c r="T74" s="238" t="s">
        <v>151</v>
      </c>
      <c r="U74" s="223">
        <v>0</v>
      </c>
      <c r="V74" s="223">
        <f>ROUND(E74*U74,2)</f>
        <v>0</v>
      </c>
      <c r="W74" s="223"/>
      <c r="X74" s="223" t="s">
        <v>191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192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0"/>
      <c r="B75" s="221"/>
      <c r="C75" s="247" t="s">
        <v>675</v>
      </c>
      <c r="D75" s="240"/>
      <c r="E75" s="240"/>
      <c r="F75" s="240"/>
      <c r="G75" s="240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155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0"/>
      <c r="B76" s="221"/>
      <c r="C76" s="260" t="s">
        <v>690</v>
      </c>
      <c r="D76" s="256"/>
      <c r="E76" s="256"/>
      <c r="F76" s="256"/>
      <c r="G76" s="256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155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0"/>
      <c r="B77" s="221"/>
      <c r="C77" s="248"/>
      <c r="D77" s="242"/>
      <c r="E77" s="242"/>
      <c r="F77" s="242"/>
      <c r="G77" s="242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156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2">
        <v>18</v>
      </c>
      <c r="B78" s="233" t="s">
        <v>695</v>
      </c>
      <c r="C78" s="246" t="s">
        <v>696</v>
      </c>
      <c r="D78" s="234" t="s">
        <v>655</v>
      </c>
      <c r="E78" s="235">
        <v>25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166</v>
      </c>
      <c r="T78" s="238" t="s">
        <v>151</v>
      </c>
      <c r="U78" s="223">
        <v>0</v>
      </c>
      <c r="V78" s="223">
        <f>ROUND(E78*U78,2)</f>
        <v>0</v>
      </c>
      <c r="W78" s="223"/>
      <c r="X78" s="223" t="s">
        <v>191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192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0"/>
      <c r="B79" s="221"/>
      <c r="C79" s="247" t="s">
        <v>675</v>
      </c>
      <c r="D79" s="240"/>
      <c r="E79" s="240"/>
      <c r="F79" s="240"/>
      <c r="G79" s="240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0"/>
      <c r="B80" s="221"/>
      <c r="C80" s="260" t="s">
        <v>697</v>
      </c>
      <c r="D80" s="256"/>
      <c r="E80" s="256"/>
      <c r="F80" s="256"/>
      <c r="G80" s="256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155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0"/>
      <c r="B81" s="221"/>
      <c r="C81" s="248"/>
      <c r="D81" s="242"/>
      <c r="E81" s="242"/>
      <c r="F81" s="242"/>
      <c r="G81" s="242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156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32">
        <v>19</v>
      </c>
      <c r="B82" s="233" t="s">
        <v>698</v>
      </c>
      <c r="C82" s="246" t="s">
        <v>699</v>
      </c>
      <c r="D82" s="234" t="s">
        <v>655</v>
      </c>
      <c r="E82" s="235">
        <v>1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/>
      <c r="S82" s="237" t="s">
        <v>166</v>
      </c>
      <c r="T82" s="238" t="s">
        <v>151</v>
      </c>
      <c r="U82" s="223">
        <v>0</v>
      </c>
      <c r="V82" s="223">
        <f>ROUND(E82*U82,2)</f>
        <v>0</v>
      </c>
      <c r="W82" s="223"/>
      <c r="X82" s="223" t="s">
        <v>191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192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0"/>
      <c r="B83" s="221"/>
      <c r="C83" s="247" t="s">
        <v>675</v>
      </c>
      <c r="D83" s="240"/>
      <c r="E83" s="240"/>
      <c r="F83" s="240"/>
      <c r="G83" s="240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0"/>
      <c r="B84" s="221"/>
      <c r="C84" s="260" t="s">
        <v>700</v>
      </c>
      <c r="D84" s="256"/>
      <c r="E84" s="256"/>
      <c r="F84" s="256"/>
      <c r="G84" s="256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155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0"/>
      <c r="B85" s="221"/>
      <c r="C85" s="248"/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156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2">
        <v>20</v>
      </c>
      <c r="B86" s="233" t="s">
        <v>701</v>
      </c>
      <c r="C86" s="246" t="s">
        <v>702</v>
      </c>
      <c r="D86" s="234" t="s">
        <v>254</v>
      </c>
      <c r="E86" s="235">
        <v>15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166</v>
      </c>
      <c r="T86" s="238" t="s">
        <v>151</v>
      </c>
      <c r="U86" s="223">
        <v>0</v>
      </c>
      <c r="V86" s="223">
        <f>ROUND(E86*U86,2)</f>
        <v>0</v>
      </c>
      <c r="W86" s="223"/>
      <c r="X86" s="223" t="s">
        <v>191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192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0"/>
      <c r="B87" s="221"/>
      <c r="C87" s="247" t="s">
        <v>675</v>
      </c>
      <c r="D87" s="240"/>
      <c r="E87" s="240"/>
      <c r="F87" s="240"/>
      <c r="G87" s="240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155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0"/>
      <c r="B88" s="221"/>
      <c r="C88" s="260" t="s">
        <v>703</v>
      </c>
      <c r="D88" s="256"/>
      <c r="E88" s="256"/>
      <c r="F88" s="256"/>
      <c r="G88" s="256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155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0"/>
      <c r="B89" s="221"/>
      <c r="C89" s="248"/>
      <c r="D89" s="242"/>
      <c r="E89" s="242"/>
      <c r="F89" s="242"/>
      <c r="G89" s="242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156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2">
        <v>21</v>
      </c>
      <c r="B90" s="233" t="s">
        <v>704</v>
      </c>
      <c r="C90" s="246" t="s">
        <v>705</v>
      </c>
      <c r="D90" s="234" t="s">
        <v>254</v>
      </c>
      <c r="E90" s="235">
        <v>10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166</v>
      </c>
      <c r="T90" s="238" t="s">
        <v>151</v>
      </c>
      <c r="U90" s="223">
        <v>0</v>
      </c>
      <c r="V90" s="223">
        <f>ROUND(E90*U90,2)</f>
        <v>0</v>
      </c>
      <c r="W90" s="223"/>
      <c r="X90" s="223" t="s">
        <v>191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192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0"/>
      <c r="B91" s="221"/>
      <c r="C91" s="247" t="s">
        <v>675</v>
      </c>
      <c r="D91" s="240"/>
      <c r="E91" s="240"/>
      <c r="F91" s="240"/>
      <c r="G91" s="24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155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0"/>
      <c r="B92" s="221"/>
      <c r="C92" s="260" t="s">
        <v>706</v>
      </c>
      <c r="D92" s="256"/>
      <c r="E92" s="256"/>
      <c r="F92" s="256"/>
      <c r="G92" s="256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0"/>
      <c r="B93" s="221"/>
      <c r="C93" s="248"/>
      <c r="D93" s="242"/>
      <c r="E93" s="242"/>
      <c r="F93" s="242"/>
      <c r="G93" s="242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156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2">
        <v>22</v>
      </c>
      <c r="B94" s="233" t="s">
        <v>707</v>
      </c>
      <c r="C94" s="246" t="s">
        <v>708</v>
      </c>
      <c r="D94" s="234" t="s">
        <v>655</v>
      </c>
      <c r="E94" s="235">
        <v>20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166</v>
      </c>
      <c r="T94" s="238" t="s">
        <v>151</v>
      </c>
      <c r="U94" s="223">
        <v>0</v>
      </c>
      <c r="V94" s="223">
        <f>ROUND(E94*U94,2)</f>
        <v>0</v>
      </c>
      <c r="W94" s="223"/>
      <c r="X94" s="223" t="s">
        <v>191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192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0"/>
      <c r="B95" s="221"/>
      <c r="C95" s="247" t="s">
        <v>675</v>
      </c>
      <c r="D95" s="240"/>
      <c r="E95" s="240"/>
      <c r="F95" s="240"/>
      <c r="G95" s="240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0"/>
      <c r="B96" s="221"/>
      <c r="C96" s="260" t="s">
        <v>243</v>
      </c>
      <c r="D96" s="256"/>
      <c r="E96" s="256"/>
      <c r="F96" s="256"/>
      <c r="G96" s="256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155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0"/>
      <c r="B97" s="221"/>
      <c r="C97" s="248"/>
      <c r="D97" s="242"/>
      <c r="E97" s="242"/>
      <c r="F97" s="242"/>
      <c r="G97" s="242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156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2">
        <v>23</v>
      </c>
      <c r="B98" s="233" t="s">
        <v>709</v>
      </c>
      <c r="C98" s="246" t="s">
        <v>710</v>
      </c>
      <c r="D98" s="234" t="s">
        <v>254</v>
      </c>
      <c r="E98" s="235">
        <v>10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166</v>
      </c>
      <c r="T98" s="238" t="s">
        <v>151</v>
      </c>
      <c r="U98" s="223">
        <v>0</v>
      </c>
      <c r="V98" s="223">
        <f>ROUND(E98*U98,2)</f>
        <v>0</v>
      </c>
      <c r="W98" s="223"/>
      <c r="X98" s="223" t="s">
        <v>191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192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0"/>
      <c r="B99" s="221"/>
      <c r="C99" s="247" t="s">
        <v>675</v>
      </c>
      <c r="D99" s="240"/>
      <c r="E99" s="240"/>
      <c r="F99" s="240"/>
      <c r="G99" s="240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155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0"/>
      <c r="B100" s="221"/>
      <c r="C100" s="260" t="s">
        <v>685</v>
      </c>
      <c r="D100" s="256"/>
      <c r="E100" s="256"/>
      <c r="F100" s="256"/>
      <c r="G100" s="256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0"/>
      <c r="B101" s="221"/>
      <c r="C101" s="248"/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2">
        <v>24</v>
      </c>
      <c r="B102" s="233" t="s">
        <v>711</v>
      </c>
      <c r="C102" s="246" t="s">
        <v>712</v>
      </c>
      <c r="D102" s="234" t="s">
        <v>235</v>
      </c>
      <c r="E102" s="235">
        <v>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/>
      <c r="S102" s="237" t="s">
        <v>166</v>
      </c>
      <c r="T102" s="238" t="s">
        <v>151</v>
      </c>
      <c r="U102" s="223">
        <v>0</v>
      </c>
      <c r="V102" s="223">
        <f>ROUND(E102*U102,2)</f>
        <v>0</v>
      </c>
      <c r="W102" s="223"/>
      <c r="X102" s="223" t="s">
        <v>191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192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0"/>
      <c r="B103" s="221"/>
      <c r="C103" s="247" t="s">
        <v>675</v>
      </c>
      <c r="D103" s="240"/>
      <c r="E103" s="240"/>
      <c r="F103" s="240"/>
      <c r="G103" s="240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0"/>
      <c r="B104" s="221"/>
      <c r="C104" s="260" t="s">
        <v>685</v>
      </c>
      <c r="D104" s="256"/>
      <c r="E104" s="256"/>
      <c r="F104" s="256"/>
      <c r="G104" s="256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155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0"/>
      <c r="B105" s="221"/>
      <c r="C105" s="248"/>
      <c r="D105" s="242"/>
      <c r="E105" s="242"/>
      <c r="F105" s="242"/>
      <c r="G105" s="24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32">
        <v>25</v>
      </c>
      <c r="B106" s="233" t="s">
        <v>713</v>
      </c>
      <c r="C106" s="246" t="s">
        <v>714</v>
      </c>
      <c r="D106" s="234" t="s">
        <v>672</v>
      </c>
      <c r="E106" s="235">
        <v>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7"/>
      <c r="S106" s="237" t="s">
        <v>166</v>
      </c>
      <c r="T106" s="238" t="s">
        <v>151</v>
      </c>
      <c r="U106" s="223">
        <v>0</v>
      </c>
      <c r="V106" s="223">
        <f>ROUND(E106*U106,2)</f>
        <v>0</v>
      </c>
      <c r="W106" s="223"/>
      <c r="X106" s="223" t="s">
        <v>191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192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0"/>
      <c r="B107" s="221"/>
      <c r="C107" s="247" t="s">
        <v>675</v>
      </c>
      <c r="D107" s="240"/>
      <c r="E107" s="240"/>
      <c r="F107" s="240"/>
      <c r="G107" s="240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0"/>
      <c r="B108" s="221"/>
      <c r="C108" s="260" t="s">
        <v>673</v>
      </c>
      <c r="D108" s="256"/>
      <c r="E108" s="256"/>
      <c r="F108" s="256"/>
      <c r="G108" s="256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0"/>
      <c r="B109" s="221"/>
      <c r="C109" s="248"/>
      <c r="D109" s="242"/>
      <c r="E109" s="242"/>
      <c r="F109" s="242"/>
      <c r="G109" s="242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2">
        <v>26</v>
      </c>
      <c r="B110" s="233" t="s">
        <v>502</v>
      </c>
      <c r="C110" s="246" t="s">
        <v>715</v>
      </c>
      <c r="D110" s="234" t="s">
        <v>672</v>
      </c>
      <c r="E110" s="235">
        <v>4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166</v>
      </c>
      <c r="T110" s="238" t="s">
        <v>151</v>
      </c>
      <c r="U110" s="223">
        <v>0</v>
      </c>
      <c r="V110" s="223">
        <f>ROUND(E110*U110,2)</f>
        <v>0</v>
      </c>
      <c r="W110" s="223"/>
      <c r="X110" s="223" t="s">
        <v>191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192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0"/>
      <c r="B111" s="221"/>
      <c r="C111" s="247" t="s">
        <v>675</v>
      </c>
      <c r="D111" s="240"/>
      <c r="E111" s="240"/>
      <c r="F111" s="240"/>
      <c r="G111" s="240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0"/>
      <c r="B112" s="221"/>
      <c r="C112" s="260" t="s">
        <v>673</v>
      </c>
      <c r="D112" s="256"/>
      <c r="E112" s="256"/>
      <c r="F112" s="256"/>
      <c r="G112" s="256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155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0"/>
      <c r="B113" s="221"/>
      <c r="C113" s="248"/>
      <c r="D113" s="242"/>
      <c r="E113" s="242"/>
      <c r="F113" s="242"/>
      <c r="G113" s="242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156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2">
        <v>27</v>
      </c>
      <c r="B114" s="233" t="s">
        <v>716</v>
      </c>
      <c r="C114" s="246" t="s">
        <v>717</v>
      </c>
      <c r="D114" s="234" t="s">
        <v>655</v>
      </c>
      <c r="E114" s="235">
        <v>1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166</v>
      </c>
      <c r="T114" s="238" t="s">
        <v>151</v>
      </c>
      <c r="U114" s="223">
        <v>0</v>
      </c>
      <c r="V114" s="223">
        <f>ROUND(E114*U114,2)</f>
        <v>0</v>
      </c>
      <c r="W114" s="223"/>
      <c r="X114" s="223" t="s">
        <v>191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192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0"/>
      <c r="B115" s="221"/>
      <c r="C115" s="249"/>
      <c r="D115" s="243"/>
      <c r="E115" s="243"/>
      <c r="F115" s="243"/>
      <c r="G115" s="24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156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33.75" outlineLevel="1" x14ac:dyDescent="0.2">
      <c r="A116" s="232">
        <v>28</v>
      </c>
      <c r="B116" s="233" t="s">
        <v>718</v>
      </c>
      <c r="C116" s="246" t="s">
        <v>719</v>
      </c>
      <c r="D116" s="234" t="s">
        <v>655</v>
      </c>
      <c r="E116" s="235">
        <v>5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7"/>
      <c r="S116" s="237" t="s">
        <v>166</v>
      </c>
      <c r="T116" s="238" t="s">
        <v>151</v>
      </c>
      <c r="U116" s="223">
        <v>0</v>
      </c>
      <c r="V116" s="223">
        <f>ROUND(E116*U116,2)</f>
        <v>0</v>
      </c>
      <c r="W116" s="223"/>
      <c r="X116" s="223" t="s">
        <v>191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192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0"/>
      <c r="B117" s="221"/>
      <c r="C117" s="247" t="s">
        <v>675</v>
      </c>
      <c r="D117" s="240"/>
      <c r="E117" s="240"/>
      <c r="F117" s="240"/>
      <c r="G117" s="240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0"/>
      <c r="B118" s="221"/>
      <c r="C118" s="260" t="s">
        <v>720</v>
      </c>
      <c r="D118" s="256"/>
      <c r="E118" s="256"/>
      <c r="F118" s="256"/>
      <c r="G118" s="256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155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0"/>
      <c r="B119" s="221"/>
      <c r="C119" s="248"/>
      <c r="D119" s="242"/>
      <c r="E119" s="242"/>
      <c r="F119" s="242"/>
      <c r="G119" s="242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6" t="s">
        <v>145</v>
      </c>
      <c r="B120" s="227" t="s">
        <v>70</v>
      </c>
      <c r="C120" s="245" t="s">
        <v>71</v>
      </c>
      <c r="D120" s="228"/>
      <c r="E120" s="229"/>
      <c r="F120" s="230"/>
      <c r="G120" s="230">
        <f>SUMIF(AG121:AG138,"&lt;&gt;NOR",G121:G138)</f>
        <v>0</v>
      </c>
      <c r="H120" s="230"/>
      <c r="I120" s="230">
        <f>SUM(I121:I138)</f>
        <v>0</v>
      </c>
      <c r="J120" s="230"/>
      <c r="K120" s="230">
        <f>SUM(K121:K138)</f>
        <v>0</v>
      </c>
      <c r="L120" s="230"/>
      <c r="M120" s="230">
        <f>SUM(M121:M138)</f>
        <v>0</v>
      </c>
      <c r="N120" s="230"/>
      <c r="O120" s="230">
        <f>SUM(O121:O138)</f>
        <v>0</v>
      </c>
      <c r="P120" s="230"/>
      <c r="Q120" s="230">
        <f>SUM(Q121:Q138)</f>
        <v>0</v>
      </c>
      <c r="R120" s="230"/>
      <c r="S120" s="230"/>
      <c r="T120" s="231"/>
      <c r="U120" s="225"/>
      <c r="V120" s="225">
        <f>SUM(V121:V138)</f>
        <v>0</v>
      </c>
      <c r="W120" s="225"/>
      <c r="X120" s="225"/>
      <c r="AG120" t="s">
        <v>146</v>
      </c>
    </row>
    <row r="121" spans="1:60" outlineLevel="1" x14ac:dyDescent="0.2">
      <c r="A121" s="232">
        <v>29</v>
      </c>
      <c r="B121" s="233" t="s">
        <v>721</v>
      </c>
      <c r="C121" s="246" t="s">
        <v>722</v>
      </c>
      <c r="D121" s="234" t="s">
        <v>672</v>
      </c>
      <c r="E121" s="235">
        <v>5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/>
      <c r="S121" s="237" t="s">
        <v>166</v>
      </c>
      <c r="T121" s="238" t="s">
        <v>151</v>
      </c>
      <c r="U121" s="223">
        <v>0</v>
      </c>
      <c r="V121" s="223">
        <f>ROUND(E121*U121,2)</f>
        <v>0</v>
      </c>
      <c r="W121" s="223"/>
      <c r="X121" s="223" t="s">
        <v>191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192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0"/>
      <c r="B122" s="221"/>
      <c r="C122" s="247" t="s">
        <v>673</v>
      </c>
      <c r="D122" s="240"/>
      <c r="E122" s="240"/>
      <c r="F122" s="240"/>
      <c r="G122" s="240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0"/>
      <c r="B123" s="221"/>
      <c r="C123" s="248"/>
      <c r="D123" s="242"/>
      <c r="E123" s="242"/>
      <c r="F123" s="242"/>
      <c r="G123" s="242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156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2">
        <v>30</v>
      </c>
      <c r="B124" s="233" t="s">
        <v>723</v>
      </c>
      <c r="C124" s="246" t="s">
        <v>724</v>
      </c>
      <c r="D124" s="234" t="s">
        <v>672</v>
      </c>
      <c r="E124" s="235">
        <v>2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/>
      <c r="S124" s="237" t="s">
        <v>166</v>
      </c>
      <c r="T124" s="238" t="s">
        <v>151</v>
      </c>
      <c r="U124" s="223">
        <v>0</v>
      </c>
      <c r="V124" s="223">
        <f>ROUND(E124*U124,2)</f>
        <v>0</v>
      </c>
      <c r="W124" s="223"/>
      <c r="X124" s="223" t="s">
        <v>191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192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0"/>
      <c r="B125" s="221"/>
      <c r="C125" s="247" t="s">
        <v>673</v>
      </c>
      <c r="D125" s="240"/>
      <c r="E125" s="240"/>
      <c r="F125" s="240"/>
      <c r="G125" s="240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155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0"/>
      <c r="B126" s="221"/>
      <c r="C126" s="248"/>
      <c r="D126" s="242"/>
      <c r="E126" s="242"/>
      <c r="F126" s="242"/>
      <c r="G126" s="242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156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32">
        <v>31</v>
      </c>
      <c r="B127" s="233" t="s">
        <v>725</v>
      </c>
      <c r="C127" s="246" t="s">
        <v>726</v>
      </c>
      <c r="D127" s="234" t="s">
        <v>672</v>
      </c>
      <c r="E127" s="235">
        <v>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/>
      <c r="S127" s="237" t="s">
        <v>166</v>
      </c>
      <c r="T127" s="238" t="s">
        <v>151</v>
      </c>
      <c r="U127" s="223">
        <v>0</v>
      </c>
      <c r="V127" s="223">
        <f>ROUND(E127*U127,2)</f>
        <v>0</v>
      </c>
      <c r="W127" s="223"/>
      <c r="X127" s="223" t="s">
        <v>191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192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0"/>
      <c r="B128" s="221"/>
      <c r="C128" s="247" t="s">
        <v>673</v>
      </c>
      <c r="D128" s="240"/>
      <c r="E128" s="240"/>
      <c r="F128" s="240"/>
      <c r="G128" s="240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155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0"/>
      <c r="B129" s="221"/>
      <c r="C129" s="248"/>
      <c r="D129" s="242"/>
      <c r="E129" s="242"/>
      <c r="F129" s="242"/>
      <c r="G129" s="242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2">
        <v>32</v>
      </c>
      <c r="B130" s="233" t="s">
        <v>727</v>
      </c>
      <c r="C130" s="246" t="s">
        <v>728</v>
      </c>
      <c r="D130" s="234" t="s">
        <v>672</v>
      </c>
      <c r="E130" s="235">
        <v>5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/>
      <c r="S130" s="237" t="s">
        <v>166</v>
      </c>
      <c r="T130" s="238" t="s">
        <v>151</v>
      </c>
      <c r="U130" s="223">
        <v>0</v>
      </c>
      <c r="V130" s="223">
        <f>ROUND(E130*U130,2)</f>
        <v>0</v>
      </c>
      <c r="W130" s="223"/>
      <c r="X130" s="223" t="s">
        <v>191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192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0"/>
      <c r="B131" s="221"/>
      <c r="C131" s="247" t="s">
        <v>673</v>
      </c>
      <c r="D131" s="240"/>
      <c r="E131" s="240"/>
      <c r="F131" s="240"/>
      <c r="G131" s="240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155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0"/>
      <c r="B132" s="221"/>
      <c r="C132" s="248"/>
      <c r="D132" s="242"/>
      <c r="E132" s="242"/>
      <c r="F132" s="242"/>
      <c r="G132" s="242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156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2">
        <v>33</v>
      </c>
      <c r="B133" s="233" t="s">
        <v>729</v>
      </c>
      <c r="C133" s="246" t="s">
        <v>730</v>
      </c>
      <c r="D133" s="234" t="s">
        <v>672</v>
      </c>
      <c r="E133" s="235">
        <v>8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/>
      <c r="S133" s="237" t="s">
        <v>166</v>
      </c>
      <c r="T133" s="238" t="s">
        <v>151</v>
      </c>
      <c r="U133" s="223">
        <v>0</v>
      </c>
      <c r="V133" s="223">
        <f>ROUND(E133*U133,2)</f>
        <v>0</v>
      </c>
      <c r="W133" s="223"/>
      <c r="X133" s="223" t="s">
        <v>191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192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0"/>
      <c r="B134" s="221"/>
      <c r="C134" s="247" t="s">
        <v>731</v>
      </c>
      <c r="D134" s="240"/>
      <c r="E134" s="240"/>
      <c r="F134" s="240"/>
      <c r="G134" s="240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155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0"/>
      <c r="B135" s="221"/>
      <c r="C135" s="248"/>
      <c r="D135" s="242"/>
      <c r="E135" s="242"/>
      <c r="F135" s="242"/>
      <c r="G135" s="242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156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2">
        <v>34</v>
      </c>
      <c r="B136" s="233" t="s">
        <v>732</v>
      </c>
      <c r="C136" s="246" t="s">
        <v>733</v>
      </c>
      <c r="D136" s="234" t="s">
        <v>672</v>
      </c>
      <c r="E136" s="235">
        <v>2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21</v>
      </c>
      <c r="M136" s="237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7"/>
      <c r="S136" s="237" t="s">
        <v>166</v>
      </c>
      <c r="T136" s="238" t="s">
        <v>151</v>
      </c>
      <c r="U136" s="223">
        <v>0</v>
      </c>
      <c r="V136" s="223">
        <f>ROUND(E136*U136,2)</f>
        <v>0</v>
      </c>
      <c r="W136" s="223"/>
      <c r="X136" s="223" t="s">
        <v>191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192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0"/>
      <c r="B137" s="221"/>
      <c r="C137" s="247" t="s">
        <v>673</v>
      </c>
      <c r="D137" s="240"/>
      <c r="E137" s="240"/>
      <c r="F137" s="240"/>
      <c r="G137" s="240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0"/>
      <c r="B138" s="221"/>
      <c r="C138" s="248"/>
      <c r="D138" s="242"/>
      <c r="E138" s="242"/>
      <c r="F138" s="242"/>
      <c r="G138" s="242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156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3"/>
      <c r="B139" s="4"/>
      <c r="C139" s="25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132</v>
      </c>
    </row>
    <row r="140" spans="1:60" x14ac:dyDescent="0.2">
      <c r="A140" s="215"/>
      <c r="B140" s="216" t="s">
        <v>29</v>
      </c>
      <c r="C140" s="251"/>
      <c r="D140" s="217"/>
      <c r="E140" s="218"/>
      <c r="F140" s="218"/>
      <c r="G140" s="244">
        <f>G8+G41+G120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179</v>
      </c>
    </row>
    <row r="141" spans="1:60" x14ac:dyDescent="0.2">
      <c r="A141" s="219" t="s">
        <v>180</v>
      </c>
      <c r="B141" s="219"/>
      <c r="C141" s="250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3"/>
      <c r="B142" s="4" t="s">
        <v>181</v>
      </c>
      <c r="C142" s="250" t="s">
        <v>182</v>
      </c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G142" t="s">
        <v>183</v>
      </c>
    </row>
    <row r="143" spans="1:60" x14ac:dyDescent="0.2">
      <c r="A143" s="3"/>
      <c r="B143" s="4" t="s">
        <v>184</v>
      </c>
      <c r="C143" s="250" t="s">
        <v>185</v>
      </c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G143" t="s">
        <v>186</v>
      </c>
    </row>
    <row r="144" spans="1:60" x14ac:dyDescent="0.2">
      <c r="A144" s="3"/>
      <c r="B144" s="4"/>
      <c r="C144" s="250" t="s">
        <v>187</v>
      </c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G144" t="s">
        <v>188</v>
      </c>
    </row>
    <row r="145" spans="1:33" x14ac:dyDescent="0.2">
      <c r="A145" s="3"/>
      <c r="B145" s="4"/>
      <c r="C145" s="25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C146" s="252"/>
      <c r="D146" s="10"/>
      <c r="AG146" t="s">
        <v>189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29F" sheet="1"/>
  <mergeCells count="99">
    <mergeCell ref="C132:G132"/>
    <mergeCell ref="C134:G134"/>
    <mergeCell ref="C135:G135"/>
    <mergeCell ref="C137:G137"/>
    <mergeCell ref="C138:G138"/>
    <mergeCell ref="C123:G123"/>
    <mergeCell ref="C125:G125"/>
    <mergeCell ref="C126:G126"/>
    <mergeCell ref="C128:G128"/>
    <mergeCell ref="C129:G129"/>
    <mergeCell ref="C131:G131"/>
    <mergeCell ref="C113:G113"/>
    <mergeCell ref="C115:G115"/>
    <mergeCell ref="C117:G117"/>
    <mergeCell ref="C118:G118"/>
    <mergeCell ref="C119:G119"/>
    <mergeCell ref="C122:G122"/>
    <mergeCell ref="C105:G105"/>
    <mergeCell ref="C107:G107"/>
    <mergeCell ref="C108:G108"/>
    <mergeCell ref="C109:G109"/>
    <mergeCell ref="C111:G111"/>
    <mergeCell ref="C112:G112"/>
    <mergeCell ref="C97:G97"/>
    <mergeCell ref="C99:G99"/>
    <mergeCell ref="C100:G100"/>
    <mergeCell ref="C101:G101"/>
    <mergeCell ref="C103:G103"/>
    <mergeCell ref="C104:G104"/>
    <mergeCell ref="C89:G89"/>
    <mergeCell ref="C91:G91"/>
    <mergeCell ref="C92:G92"/>
    <mergeCell ref="C93:G93"/>
    <mergeCell ref="C95:G95"/>
    <mergeCell ref="C96:G96"/>
    <mergeCell ref="C81:G81"/>
    <mergeCell ref="C83:G83"/>
    <mergeCell ref="C84:G84"/>
    <mergeCell ref="C85:G85"/>
    <mergeCell ref="C87:G87"/>
    <mergeCell ref="C88:G88"/>
    <mergeCell ref="C73:G73"/>
    <mergeCell ref="C75:G75"/>
    <mergeCell ref="C76:G76"/>
    <mergeCell ref="C77:G77"/>
    <mergeCell ref="C79:G79"/>
    <mergeCell ref="C80:G80"/>
    <mergeCell ref="C65:G65"/>
    <mergeCell ref="C67:G67"/>
    <mergeCell ref="C68:G68"/>
    <mergeCell ref="C69:G69"/>
    <mergeCell ref="C71:G71"/>
    <mergeCell ref="C72:G72"/>
    <mergeCell ref="C57:G57"/>
    <mergeCell ref="C59:G59"/>
    <mergeCell ref="C60:G60"/>
    <mergeCell ref="C61:G61"/>
    <mergeCell ref="C63:G63"/>
    <mergeCell ref="C64:G64"/>
    <mergeCell ref="C49:G49"/>
    <mergeCell ref="C51:G51"/>
    <mergeCell ref="C52:G52"/>
    <mergeCell ref="C53:G53"/>
    <mergeCell ref="C55:G55"/>
    <mergeCell ref="C56:G56"/>
    <mergeCell ref="C40:G40"/>
    <mergeCell ref="C43:G43"/>
    <mergeCell ref="C44:G44"/>
    <mergeCell ref="C45:G45"/>
    <mergeCell ref="C47:G47"/>
    <mergeCell ref="C48:G48"/>
    <mergeCell ref="C32:G32"/>
    <mergeCell ref="C34:G34"/>
    <mergeCell ref="C35:G35"/>
    <mergeCell ref="C36:G36"/>
    <mergeCell ref="C38:G38"/>
    <mergeCell ref="C39:G39"/>
    <mergeCell ref="C24:G24"/>
    <mergeCell ref="C26:G26"/>
    <mergeCell ref="C27:G27"/>
    <mergeCell ref="C28:G28"/>
    <mergeCell ref="C30:G30"/>
    <mergeCell ref="C31:G31"/>
    <mergeCell ref="C16:G16"/>
    <mergeCell ref="C18:G18"/>
    <mergeCell ref="C19:G19"/>
    <mergeCell ref="C20:G20"/>
    <mergeCell ref="C22:G22"/>
    <mergeCell ref="C23:G23"/>
    <mergeCell ref="A1:G1"/>
    <mergeCell ref="C2:G2"/>
    <mergeCell ref="C3:G3"/>
    <mergeCell ref="C4:G4"/>
    <mergeCell ref="A141:B141"/>
    <mergeCell ref="C10:G10"/>
    <mergeCell ref="C11:G11"/>
    <mergeCell ref="C12:G12"/>
    <mergeCell ref="C14:G14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D.1.1 D.0.0 Pol</vt:lpstr>
      <vt:lpstr>D.1.1 D.1.1.1 Pol</vt:lpstr>
      <vt:lpstr>D.1.1 D.1.1.4.1 Pol</vt:lpstr>
      <vt:lpstr>D.1.1 D.1.1.4.6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D.0.0 Pol'!Názvy_tisku</vt:lpstr>
      <vt:lpstr>'D.1.1 D.1.1.1 Pol'!Názvy_tisku</vt:lpstr>
      <vt:lpstr>'D.1.1 D.1.1.4.1 Pol'!Názvy_tisku</vt:lpstr>
      <vt:lpstr>'D.1.1 D.1.1.4.6 Pol'!Názvy_tisku</vt:lpstr>
      <vt:lpstr>oadresa</vt:lpstr>
      <vt:lpstr>Stavba!Objednatel</vt:lpstr>
      <vt:lpstr>Stavba!Objekt</vt:lpstr>
      <vt:lpstr>'D.1.1 D.0.0 Pol'!Oblast_tisku</vt:lpstr>
      <vt:lpstr>'D.1.1 D.1.1.1 Pol'!Oblast_tisku</vt:lpstr>
      <vt:lpstr>'D.1.1 D.1.1.4.1 Pol'!Oblast_tisku</vt:lpstr>
      <vt:lpstr>'D.1.1 D.1.1.4.6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2019-09-03T16:06:49Z</dcterms:modified>
</cp:coreProperties>
</file>